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vanicek\Desktop\"/>
    </mc:Choice>
  </mc:AlternateContent>
  <xr:revisionPtr revIDLastSave="0" documentId="13_ncr:1_{F432446C-6A76-4A44-95CE-897B7FF29167}" xr6:coauthVersionLast="47" xr6:coauthVersionMax="47" xr10:uidLastSave="{00000000-0000-0000-0000-000000000000}"/>
  <bookViews>
    <workbookView xWindow="22932" yWindow="-4548" windowWidth="30936" windowHeight="16896" activeTab="3" xr2:uid="{00000000-000D-0000-FFFF-FFFF00000000}"/>
  </bookViews>
  <sheets>
    <sheet name="Kalkulátor spotřeby 750" sheetId="20" r:id="rId1"/>
    <sheet name="750-753 CZ" sheetId="2" r:id="rId2"/>
    <sheet name="Consumption calculator 750" sheetId="21" r:id="rId3"/>
    <sheet name="750-753 EN" sheetId="22" r:id="rId4"/>
    <sheet name="755" sheetId="7" state="hidden" r:id="rId5"/>
    <sheet name="767" sheetId="16" state="hidden" r:id="rId6"/>
  </sheets>
  <definedNames>
    <definedName name="_xlnm._FilterDatabase" localSheetId="1" hidden="1">'750-753 CZ'!$A$4:$C$69</definedName>
    <definedName name="_xlnm._FilterDatabase" localSheetId="3" hidden="1">'750-753 EN'!$A$4:$C$69</definedName>
    <definedName name="CenikAll">#REF!</definedName>
    <definedName name="EPSITRON">#REF!</definedName>
    <definedName name="_xlnm.Extract" localSheetId="1">'750-753 CZ'!#REF!</definedName>
    <definedName name="_xlnm.Extract" localSheetId="3">'750-753 EN'!#REF!</definedName>
    <definedName name="_xlnm.Criteria" localSheetId="1">'750-753 CZ'!#REF!</definedName>
    <definedName name="_xlnm.Criteria" localSheetId="3">'750-753 EN'!#REF!</definedName>
    <definedName name="_xlnm.Print_Area" localSheetId="1">'750-753 CZ'!#REF!</definedName>
    <definedName name="_xlnm.Print_Area" localSheetId="3">'750-753 EN'!#REF!</definedName>
    <definedName name="_xlnm.Print_Area" localSheetId="4">'755'!$A$6:$C$140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22" l="1"/>
  <c r="G72" i="21"/>
  <c r="K72" i="21" s="1"/>
  <c r="F72" i="21"/>
  <c r="C72" i="21"/>
  <c r="E72" i="21" s="1"/>
  <c r="G71" i="21"/>
  <c r="K71" i="21" s="1"/>
  <c r="F71" i="21"/>
  <c r="C71" i="21"/>
  <c r="E71" i="21" s="1"/>
  <c r="G70" i="21"/>
  <c r="K70" i="21" s="1"/>
  <c r="F70" i="21"/>
  <c r="C70" i="21"/>
  <c r="E70" i="21" s="1"/>
  <c r="G69" i="21"/>
  <c r="K69" i="21" s="1"/>
  <c r="F69" i="21"/>
  <c r="C69" i="21"/>
  <c r="E69" i="21" s="1"/>
  <c r="G68" i="21"/>
  <c r="K68" i="21" s="1"/>
  <c r="F68" i="21"/>
  <c r="C68" i="21"/>
  <c r="E68" i="21" s="1"/>
  <c r="G67" i="21"/>
  <c r="K67" i="21" s="1"/>
  <c r="F67" i="21"/>
  <c r="C67" i="21"/>
  <c r="E67" i="21" s="1"/>
  <c r="G66" i="21"/>
  <c r="K66" i="21" s="1"/>
  <c r="F66" i="21"/>
  <c r="E66" i="21"/>
  <c r="C66" i="21"/>
  <c r="G65" i="21"/>
  <c r="K65" i="21" s="1"/>
  <c r="F65" i="21"/>
  <c r="C65" i="21"/>
  <c r="E65" i="21" s="1"/>
  <c r="G64" i="21"/>
  <c r="K64" i="21" s="1"/>
  <c r="F64" i="21"/>
  <c r="C64" i="21"/>
  <c r="E64" i="21" s="1"/>
  <c r="G63" i="21"/>
  <c r="K63" i="21" s="1"/>
  <c r="F63" i="21"/>
  <c r="C63" i="21"/>
  <c r="E63" i="21" s="1"/>
  <c r="G62" i="21"/>
  <c r="K62" i="21" s="1"/>
  <c r="F62" i="21"/>
  <c r="C62" i="21"/>
  <c r="E62" i="21" s="1"/>
  <c r="G61" i="21"/>
  <c r="K61" i="21" s="1"/>
  <c r="F61" i="21"/>
  <c r="C61" i="21"/>
  <c r="E61" i="21" s="1"/>
  <c r="G60" i="21"/>
  <c r="K60" i="21" s="1"/>
  <c r="F60" i="21"/>
  <c r="C60" i="21"/>
  <c r="E60" i="21" s="1"/>
  <c r="G59" i="21"/>
  <c r="K59" i="21" s="1"/>
  <c r="F59" i="21"/>
  <c r="C59" i="21"/>
  <c r="E59" i="21" s="1"/>
  <c r="G58" i="21"/>
  <c r="K58" i="21" s="1"/>
  <c r="F58" i="21"/>
  <c r="C58" i="21"/>
  <c r="E58" i="21" s="1"/>
  <c r="G57" i="21"/>
  <c r="K57" i="21" s="1"/>
  <c r="F57" i="21"/>
  <c r="C57" i="21"/>
  <c r="E57" i="21" s="1"/>
  <c r="G56" i="21"/>
  <c r="K56" i="21" s="1"/>
  <c r="F56" i="21"/>
  <c r="C56" i="21"/>
  <c r="E56" i="21" s="1"/>
  <c r="G55" i="21"/>
  <c r="K55" i="21" s="1"/>
  <c r="F55" i="21"/>
  <c r="C55" i="21"/>
  <c r="E55" i="21" s="1"/>
  <c r="G54" i="21"/>
  <c r="K54" i="21" s="1"/>
  <c r="F54" i="21"/>
  <c r="C54" i="21"/>
  <c r="E54" i="21" s="1"/>
  <c r="G53" i="21"/>
  <c r="K53" i="21" s="1"/>
  <c r="F53" i="21"/>
  <c r="C53" i="21"/>
  <c r="E53" i="21" s="1"/>
  <c r="G52" i="21"/>
  <c r="K52" i="21" s="1"/>
  <c r="F52" i="21"/>
  <c r="C52" i="21"/>
  <c r="E52" i="21" s="1"/>
  <c r="G51" i="21"/>
  <c r="K51" i="21" s="1"/>
  <c r="F51" i="21"/>
  <c r="C51" i="21"/>
  <c r="E51" i="21" s="1"/>
  <c r="G50" i="21"/>
  <c r="K50" i="21" s="1"/>
  <c r="F50" i="21"/>
  <c r="C50" i="21"/>
  <c r="E50" i="21" s="1"/>
  <c r="G49" i="21"/>
  <c r="K49" i="21" s="1"/>
  <c r="F49" i="21"/>
  <c r="C49" i="21"/>
  <c r="E49" i="21" s="1"/>
  <c r="G48" i="21"/>
  <c r="K48" i="21" s="1"/>
  <c r="F48" i="21"/>
  <c r="C48" i="21"/>
  <c r="E48" i="21" s="1"/>
  <c r="G47" i="21"/>
  <c r="K47" i="21" s="1"/>
  <c r="F47" i="21"/>
  <c r="C47" i="21"/>
  <c r="E47" i="21" s="1"/>
  <c r="G46" i="21"/>
  <c r="K46" i="21" s="1"/>
  <c r="F46" i="21"/>
  <c r="E46" i="21"/>
  <c r="C46" i="21"/>
  <c r="G45" i="21"/>
  <c r="K45" i="21" s="1"/>
  <c r="F45" i="21"/>
  <c r="C45" i="21"/>
  <c r="E45" i="21" s="1"/>
  <c r="G44" i="21"/>
  <c r="K44" i="21" s="1"/>
  <c r="F44" i="21"/>
  <c r="C44" i="21"/>
  <c r="E44" i="21" s="1"/>
  <c r="G43" i="21"/>
  <c r="K43" i="21" s="1"/>
  <c r="F43" i="21"/>
  <c r="C43" i="21"/>
  <c r="E43" i="21" s="1"/>
  <c r="G42" i="21"/>
  <c r="K42" i="21" s="1"/>
  <c r="F42" i="21"/>
  <c r="C42" i="21"/>
  <c r="E42" i="21" s="1"/>
  <c r="G41" i="21"/>
  <c r="K41" i="21" s="1"/>
  <c r="F41" i="21"/>
  <c r="C41" i="21"/>
  <c r="E41" i="21" s="1"/>
  <c r="G40" i="21"/>
  <c r="K40" i="21" s="1"/>
  <c r="F40" i="21"/>
  <c r="C40" i="21"/>
  <c r="E40" i="21" s="1"/>
  <c r="G39" i="21"/>
  <c r="K39" i="21" s="1"/>
  <c r="F39" i="21"/>
  <c r="C39" i="21"/>
  <c r="E39" i="21" s="1"/>
  <c r="G38" i="21"/>
  <c r="K38" i="21" s="1"/>
  <c r="F38" i="21"/>
  <c r="C38" i="21"/>
  <c r="E38" i="21" s="1"/>
  <c r="G37" i="21"/>
  <c r="K37" i="21" s="1"/>
  <c r="F37" i="21"/>
  <c r="C37" i="21"/>
  <c r="E37" i="21" s="1"/>
  <c r="G36" i="21"/>
  <c r="K36" i="21" s="1"/>
  <c r="F36" i="21"/>
  <c r="C36" i="21"/>
  <c r="E36" i="21" s="1"/>
  <c r="G35" i="21"/>
  <c r="K35" i="21" s="1"/>
  <c r="F35" i="21"/>
  <c r="C35" i="21"/>
  <c r="E35" i="21" s="1"/>
  <c r="G34" i="21"/>
  <c r="K34" i="21" s="1"/>
  <c r="F34" i="21"/>
  <c r="E34" i="21"/>
  <c r="C34" i="21"/>
  <c r="G33" i="21"/>
  <c r="K33" i="21" s="1"/>
  <c r="F33" i="21"/>
  <c r="C33" i="21"/>
  <c r="E33" i="21" s="1"/>
  <c r="G32" i="21"/>
  <c r="K32" i="21" s="1"/>
  <c r="F32" i="21"/>
  <c r="C32" i="21"/>
  <c r="E32" i="21" s="1"/>
  <c r="G31" i="21"/>
  <c r="K31" i="21" s="1"/>
  <c r="F31" i="21"/>
  <c r="C31" i="21"/>
  <c r="E31" i="21" s="1"/>
  <c r="G30" i="21"/>
  <c r="K30" i="21" s="1"/>
  <c r="F30" i="21"/>
  <c r="C30" i="21"/>
  <c r="E30" i="21" s="1"/>
  <c r="G29" i="21"/>
  <c r="K29" i="21" s="1"/>
  <c r="F29" i="21"/>
  <c r="C29" i="21"/>
  <c r="E29" i="21" s="1"/>
  <c r="G28" i="21"/>
  <c r="K28" i="21" s="1"/>
  <c r="F28" i="21"/>
  <c r="C28" i="21"/>
  <c r="E28" i="21" s="1"/>
  <c r="G27" i="21"/>
  <c r="K27" i="21" s="1"/>
  <c r="F27" i="21"/>
  <c r="C27" i="21"/>
  <c r="E27" i="21" s="1"/>
  <c r="G26" i="21"/>
  <c r="K26" i="21" s="1"/>
  <c r="F26" i="21"/>
  <c r="C26" i="21"/>
  <c r="E26" i="21" s="1"/>
  <c r="G25" i="21"/>
  <c r="K25" i="21" s="1"/>
  <c r="F25" i="21"/>
  <c r="C25" i="21"/>
  <c r="E25" i="21" s="1"/>
  <c r="G24" i="21"/>
  <c r="K24" i="21" s="1"/>
  <c r="F24" i="21"/>
  <c r="C24" i="21"/>
  <c r="E24" i="21" s="1"/>
  <c r="G23" i="21"/>
  <c r="K23" i="21" s="1"/>
  <c r="F23" i="21"/>
  <c r="C23" i="21"/>
  <c r="E23" i="21" s="1"/>
  <c r="G22" i="21"/>
  <c r="K22" i="21" s="1"/>
  <c r="F22" i="21"/>
  <c r="C22" i="21"/>
  <c r="E22" i="21" s="1"/>
  <c r="G21" i="21"/>
  <c r="K21" i="21" s="1"/>
  <c r="F21" i="21"/>
  <c r="C21" i="21"/>
  <c r="E21" i="21" s="1"/>
  <c r="G20" i="21"/>
  <c r="K20" i="21" s="1"/>
  <c r="F20" i="21"/>
  <c r="E20" i="21"/>
  <c r="G19" i="21"/>
  <c r="K19" i="21" s="1"/>
  <c r="F19" i="21"/>
  <c r="E19" i="21"/>
  <c r="G18" i="21"/>
  <c r="K18" i="21" s="1"/>
  <c r="F18" i="21"/>
  <c r="E18" i="21"/>
  <c r="G17" i="21"/>
  <c r="K17" i="21" s="1"/>
  <c r="F17" i="21"/>
  <c r="E17" i="21"/>
  <c r="C16" i="21"/>
  <c r="E16" i="21" s="1"/>
  <c r="F16" i="21" s="1"/>
  <c r="E15" i="21"/>
  <c r="C15" i="21"/>
  <c r="C14" i="21"/>
  <c r="E14" i="21" s="1"/>
  <c r="C13" i="21"/>
  <c r="E13" i="21" s="1"/>
  <c r="H12" i="21"/>
  <c r="G12" i="21" s="1"/>
  <c r="K12" i="21" s="1"/>
  <c r="F12" i="21"/>
  <c r="C12" i="21"/>
  <c r="E12" i="21" s="1"/>
  <c r="E11" i="21"/>
  <c r="C11" i="21"/>
  <c r="C10" i="21"/>
  <c r="E10" i="21" s="1"/>
  <c r="C9" i="21"/>
  <c r="E9" i="21" s="1"/>
  <c r="F9" i="21" s="1"/>
  <c r="C6" i="21"/>
  <c r="E6" i="21" s="1"/>
  <c r="H6" i="21" s="1"/>
  <c r="J5" i="21"/>
  <c r="K5" i="21" s="1"/>
  <c r="F10" i="21" l="1"/>
  <c r="F11" i="21" s="1"/>
  <c r="F13" i="21"/>
  <c r="F14" i="21" s="1"/>
  <c r="F15" i="21" s="1"/>
  <c r="H13" i="21"/>
  <c r="H9" i="21"/>
  <c r="C13" i="20"/>
  <c r="C14" i="20"/>
  <c r="C15" i="20"/>
  <c r="E61" i="2"/>
  <c r="H14" i="21" l="1"/>
  <c r="G13" i="21"/>
  <c r="K13" i="21" s="1"/>
  <c r="H10" i="21"/>
  <c r="G9" i="21"/>
  <c r="K9" i="21" s="1"/>
  <c r="C11" i="16"/>
  <c r="C73" i="16" s="1"/>
  <c r="C12" i="20"/>
  <c r="E12" i="20" s="1"/>
  <c r="E17" i="20"/>
  <c r="E15" i="20"/>
  <c r="H75" i="16"/>
  <c r="G75" i="16"/>
  <c r="G76" i="16"/>
  <c r="H76" i="16"/>
  <c r="H73" i="16"/>
  <c r="G73" i="16"/>
  <c r="H71" i="16"/>
  <c r="G71" i="16"/>
  <c r="H60" i="16"/>
  <c r="G60" i="16"/>
  <c r="H56" i="16"/>
  <c r="G56" i="16"/>
  <c r="H54" i="16"/>
  <c r="G54" i="16"/>
  <c r="H51" i="16"/>
  <c r="G51" i="16"/>
  <c r="H50" i="16"/>
  <c r="G50" i="16"/>
  <c r="G17" i="16"/>
  <c r="J5" i="20"/>
  <c r="K5" i="20" s="1"/>
  <c r="C6" i="20"/>
  <c r="E6" i="20" s="1"/>
  <c r="H6" i="20" s="1"/>
  <c r="C9" i="20"/>
  <c r="C10" i="20"/>
  <c r="E10" i="20" s="1"/>
  <c r="C11" i="20"/>
  <c r="E11" i="20" s="1"/>
  <c r="E13" i="20"/>
  <c r="E14" i="20"/>
  <c r="C16" i="20"/>
  <c r="E16" i="20" s="1"/>
  <c r="E18" i="20"/>
  <c r="E19" i="20"/>
  <c r="E20" i="20"/>
  <c r="C21" i="20"/>
  <c r="E21" i="20" s="1"/>
  <c r="C22" i="20"/>
  <c r="E22" i="20" s="1"/>
  <c r="C23" i="20"/>
  <c r="E23" i="20" s="1"/>
  <c r="C24" i="20"/>
  <c r="E24" i="20" s="1"/>
  <c r="F24" i="20"/>
  <c r="G24" i="20"/>
  <c r="K24" i="20" s="1"/>
  <c r="C25" i="20"/>
  <c r="E25" i="20" s="1"/>
  <c r="F25" i="20"/>
  <c r="G25" i="20"/>
  <c r="K25" i="20" s="1"/>
  <c r="C26" i="20"/>
  <c r="E26" i="20" s="1"/>
  <c r="F26" i="20"/>
  <c r="G26" i="20"/>
  <c r="K26" i="20" s="1"/>
  <c r="C27" i="20"/>
  <c r="E27" i="20" s="1"/>
  <c r="F27" i="20"/>
  <c r="G27" i="20"/>
  <c r="K27" i="20" s="1"/>
  <c r="C28" i="20"/>
  <c r="E28" i="20" s="1"/>
  <c r="F28" i="20"/>
  <c r="G28" i="20"/>
  <c r="K28" i="20" s="1"/>
  <c r="C29" i="20"/>
  <c r="E29" i="20" s="1"/>
  <c r="F29" i="20"/>
  <c r="G29" i="20"/>
  <c r="K29" i="20" s="1"/>
  <c r="C30" i="20"/>
  <c r="E30" i="20" s="1"/>
  <c r="F30" i="20"/>
  <c r="G30" i="20"/>
  <c r="K30" i="20" s="1"/>
  <c r="C31" i="20"/>
  <c r="E31" i="20" s="1"/>
  <c r="F31" i="20"/>
  <c r="G31" i="20"/>
  <c r="K31" i="20" s="1"/>
  <c r="C32" i="20"/>
  <c r="E32" i="20" s="1"/>
  <c r="F32" i="20"/>
  <c r="G32" i="20"/>
  <c r="K32" i="20" s="1"/>
  <c r="C33" i="20"/>
  <c r="E33" i="20" s="1"/>
  <c r="F33" i="20"/>
  <c r="G33" i="20"/>
  <c r="K33" i="20" s="1"/>
  <c r="C34" i="20"/>
  <c r="E34" i="20" s="1"/>
  <c r="F34" i="20"/>
  <c r="G34" i="20"/>
  <c r="K34" i="20" s="1"/>
  <c r="C35" i="20"/>
  <c r="E35" i="20" s="1"/>
  <c r="F35" i="20"/>
  <c r="G35" i="20"/>
  <c r="K35" i="20" s="1"/>
  <c r="C36" i="20"/>
  <c r="E36" i="20" s="1"/>
  <c r="F36" i="20"/>
  <c r="G36" i="20"/>
  <c r="K36" i="20" s="1"/>
  <c r="C37" i="20"/>
  <c r="E37" i="20" s="1"/>
  <c r="F37" i="20"/>
  <c r="G37" i="20"/>
  <c r="K37" i="20" s="1"/>
  <c r="C38" i="20"/>
  <c r="E38" i="20" s="1"/>
  <c r="F38" i="20"/>
  <c r="G38" i="20"/>
  <c r="K38" i="20" s="1"/>
  <c r="C39" i="20"/>
  <c r="E39" i="20" s="1"/>
  <c r="F39" i="20"/>
  <c r="G39" i="20"/>
  <c r="K39" i="20" s="1"/>
  <c r="C40" i="20"/>
  <c r="E40" i="20" s="1"/>
  <c r="F40" i="20"/>
  <c r="G40" i="20"/>
  <c r="K40" i="20" s="1"/>
  <c r="C41" i="20"/>
  <c r="E41" i="20" s="1"/>
  <c r="F41" i="20"/>
  <c r="G41" i="20"/>
  <c r="K41" i="20" s="1"/>
  <c r="C42" i="20"/>
  <c r="E42" i="20" s="1"/>
  <c r="F42" i="20"/>
  <c r="G42" i="20"/>
  <c r="K42" i="20" s="1"/>
  <c r="C43" i="20"/>
  <c r="E43" i="20" s="1"/>
  <c r="F43" i="20"/>
  <c r="G43" i="20"/>
  <c r="K43" i="20" s="1"/>
  <c r="C44" i="20"/>
  <c r="E44" i="20" s="1"/>
  <c r="F44" i="20"/>
  <c r="G44" i="20"/>
  <c r="K44" i="20" s="1"/>
  <c r="C45" i="20"/>
  <c r="E45" i="20" s="1"/>
  <c r="F45" i="20"/>
  <c r="G45" i="20"/>
  <c r="K45" i="20" s="1"/>
  <c r="C46" i="20"/>
  <c r="E46" i="20" s="1"/>
  <c r="F46" i="20"/>
  <c r="G46" i="20"/>
  <c r="K46" i="20" s="1"/>
  <c r="C47" i="20"/>
  <c r="E47" i="20" s="1"/>
  <c r="F47" i="20"/>
  <c r="G47" i="20"/>
  <c r="K47" i="20" s="1"/>
  <c r="C48" i="20"/>
  <c r="E48" i="20" s="1"/>
  <c r="F48" i="20"/>
  <c r="G48" i="20"/>
  <c r="K48" i="20" s="1"/>
  <c r="C49" i="20"/>
  <c r="E49" i="20" s="1"/>
  <c r="F49" i="20"/>
  <c r="G49" i="20"/>
  <c r="K49" i="20" s="1"/>
  <c r="C50" i="20"/>
  <c r="E50" i="20" s="1"/>
  <c r="F50" i="20"/>
  <c r="G50" i="20"/>
  <c r="K50" i="20" s="1"/>
  <c r="C51" i="20"/>
  <c r="E51" i="20" s="1"/>
  <c r="F51" i="20"/>
  <c r="G51" i="20"/>
  <c r="K51" i="20" s="1"/>
  <c r="C52" i="20"/>
  <c r="E52" i="20" s="1"/>
  <c r="F52" i="20"/>
  <c r="G52" i="20"/>
  <c r="K52" i="20" s="1"/>
  <c r="C53" i="20"/>
  <c r="E53" i="20" s="1"/>
  <c r="F53" i="20"/>
  <c r="G53" i="20"/>
  <c r="K53" i="20" s="1"/>
  <c r="C54" i="20"/>
  <c r="E54" i="20" s="1"/>
  <c r="F54" i="20"/>
  <c r="G54" i="20"/>
  <c r="K54" i="20" s="1"/>
  <c r="C55" i="20"/>
  <c r="E55" i="20" s="1"/>
  <c r="F55" i="20"/>
  <c r="G55" i="20"/>
  <c r="K55" i="20" s="1"/>
  <c r="C56" i="20"/>
  <c r="E56" i="20" s="1"/>
  <c r="F56" i="20"/>
  <c r="G56" i="20"/>
  <c r="K56" i="20" s="1"/>
  <c r="C57" i="20"/>
  <c r="E57" i="20" s="1"/>
  <c r="F57" i="20"/>
  <c r="G57" i="20"/>
  <c r="K57" i="20" s="1"/>
  <c r="C58" i="20"/>
  <c r="E58" i="20" s="1"/>
  <c r="F58" i="20"/>
  <c r="G58" i="20"/>
  <c r="K58" i="20" s="1"/>
  <c r="C59" i="20"/>
  <c r="E59" i="20" s="1"/>
  <c r="F59" i="20"/>
  <c r="G59" i="20"/>
  <c r="K59" i="20" s="1"/>
  <c r="C60" i="20"/>
  <c r="E60" i="20" s="1"/>
  <c r="F60" i="20"/>
  <c r="G60" i="20"/>
  <c r="K60" i="20" s="1"/>
  <c r="C61" i="20"/>
  <c r="E61" i="20" s="1"/>
  <c r="F61" i="20"/>
  <c r="G61" i="20"/>
  <c r="K61" i="20" s="1"/>
  <c r="C62" i="20"/>
  <c r="E62" i="20" s="1"/>
  <c r="F62" i="20"/>
  <c r="G62" i="20"/>
  <c r="K62" i="20" s="1"/>
  <c r="C63" i="20"/>
  <c r="E63" i="20" s="1"/>
  <c r="F63" i="20"/>
  <c r="G63" i="20"/>
  <c r="K63" i="20" s="1"/>
  <c r="C64" i="20"/>
  <c r="E64" i="20" s="1"/>
  <c r="F64" i="20"/>
  <c r="G64" i="20"/>
  <c r="K64" i="20" s="1"/>
  <c r="C65" i="20"/>
  <c r="E65" i="20" s="1"/>
  <c r="F65" i="20"/>
  <c r="G65" i="20"/>
  <c r="K65" i="20" s="1"/>
  <c r="C66" i="20"/>
  <c r="E66" i="20" s="1"/>
  <c r="F66" i="20"/>
  <c r="G66" i="20"/>
  <c r="K66" i="20" s="1"/>
  <c r="C67" i="20"/>
  <c r="E67" i="20" s="1"/>
  <c r="F67" i="20"/>
  <c r="G67" i="20"/>
  <c r="K67" i="20" s="1"/>
  <c r="C68" i="20"/>
  <c r="E68" i="20" s="1"/>
  <c r="F68" i="20"/>
  <c r="G68" i="20"/>
  <c r="K68" i="20" s="1"/>
  <c r="C69" i="20"/>
  <c r="E69" i="20" s="1"/>
  <c r="F69" i="20"/>
  <c r="G69" i="20"/>
  <c r="K69" i="20" s="1"/>
  <c r="C70" i="20"/>
  <c r="E70" i="20" s="1"/>
  <c r="F70" i="20"/>
  <c r="G70" i="20"/>
  <c r="K70" i="20" s="1"/>
  <c r="C71" i="20"/>
  <c r="E71" i="20" s="1"/>
  <c r="F71" i="20"/>
  <c r="G71" i="20"/>
  <c r="K71" i="20" s="1"/>
  <c r="C72" i="20"/>
  <c r="E72" i="20" s="1"/>
  <c r="F72" i="20"/>
  <c r="G72" i="20"/>
  <c r="K72" i="20" s="1"/>
  <c r="B8" i="16"/>
  <c r="C10" i="16"/>
  <c r="D10" i="16"/>
  <c r="D11" i="16"/>
  <c r="G15" i="16"/>
  <c r="G16" i="16"/>
  <c r="G18" i="16"/>
  <c r="C19" i="16"/>
  <c r="G19" i="16"/>
  <c r="G20" i="16"/>
  <c r="C21" i="16"/>
  <c r="G21" i="16"/>
  <c r="G22" i="16"/>
  <c r="G23" i="16"/>
  <c r="G24" i="16"/>
  <c r="C25" i="16"/>
  <c r="G25" i="16"/>
  <c r="G29" i="16"/>
  <c r="H29" i="16"/>
  <c r="G30" i="16"/>
  <c r="H30" i="16"/>
  <c r="G31" i="16"/>
  <c r="H31" i="16"/>
  <c r="G32" i="16"/>
  <c r="H32" i="16"/>
  <c r="G33" i="16"/>
  <c r="H33" i="16"/>
  <c r="G34" i="16"/>
  <c r="H34" i="16"/>
  <c r="G37" i="16"/>
  <c r="H37" i="16"/>
  <c r="G38" i="16"/>
  <c r="H38" i="16"/>
  <c r="G41" i="16"/>
  <c r="H41" i="16"/>
  <c r="G42" i="16"/>
  <c r="H42" i="16"/>
  <c r="G43" i="16"/>
  <c r="H43" i="16"/>
  <c r="G44" i="16"/>
  <c r="H44" i="16"/>
  <c r="G45" i="16"/>
  <c r="H45" i="16"/>
  <c r="G46" i="16"/>
  <c r="H46" i="16"/>
  <c r="C49" i="16"/>
  <c r="G49" i="16"/>
  <c r="H49" i="16"/>
  <c r="C52" i="16"/>
  <c r="G52" i="16"/>
  <c r="H52" i="16"/>
  <c r="G53" i="16"/>
  <c r="H53" i="16"/>
  <c r="C55" i="16"/>
  <c r="G55" i="16"/>
  <c r="H55" i="16"/>
  <c r="C57" i="16"/>
  <c r="G57" i="16"/>
  <c r="H57" i="16"/>
  <c r="G58" i="16"/>
  <c r="H58" i="16"/>
  <c r="G59" i="16"/>
  <c r="H59" i="16"/>
  <c r="G61" i="16"/>
  <c r="H61" i="16"/>
  <c r="G64" i="16"/>
  <c r="H64" i="16"/>
  <c r="G65" i="16"/>
  <c r="H65" i="16"/>
  <c r="G66" i="16"/>
  <c r="H66" i="16"/>
  <c r="G67" i="16"/>
  <c r="H67" i="16"/>
  <c r="G70" i="16"/>
  <c r="H70" i="16"/>
  <c r="G72" i="16"/>
  <c r="H72" i="16"/>
  <c r="G74" i="16"/>
  <c r="H74" i="16"/>
  <c r="G79" i="16"/>
  <c r="H79" i="16"/>
  <c r="G80" i="16"/>
  <c r="H80" i="16"/>
  <c r="G81" i="16"/>
  <c r="H81" i="16"/>
  <c r="G84" i="16"/>
  <c r="H84" i="16"/>
  <c r="G88" i="16"/>
  <c r="H88" i="16"/>
  <c r="G89" i="16"/>
  <c r="H89" i="16"/>
  <c r="B8" i="7"/>
  <c r="C9" i="7"/>
  <c r="D9" i="7"/>
  <c r="D10" i="7"/>
  <c r="C13" i="7"/>
  <c r="C14" i="7"/>
  <c r="C15" i="7"/>
  <c r="C16" i="7"/>
  <c r="C17" i="7"/>
  <c r="C18" i="7"/>
  <c r="C19" i="7"/>
  <c r="C20" i="7"/>
  <c r="C21" i="7"/>
  <c r="C22" i="7"/>
  <c r="C23" i="7"/>
  <c r="C25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2" i="7"/>
  <c r="C93" i="7"/>
  <c r="C94" i="7"/>
  <c r="C95" i="7"/>
  <c r="C96" i="7"/>
  <c r="C97" i="7"/>
  <c r="C100" i="7"/>
  <c r="C101" i="7"/>
  <c r="C102" i="7"/>
  <c r="C103" i="7"/>
  <c r="C104" i="7"/>
  <c r="C105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F20" i="20"/>
  <c r="F21" i="20"/>
  <c r="F22" i="20"/>
  <c r="F23" i="20"/>
  <c r="G20" i="20"/>
  <c r="K20" i="20" s="1"/>
  <c r="G21" i="20"/>
  <c r="K21" i="20" s="1"/>
  <c r="G22" i="20"/>
  <c r="K22" i="20" s="1"/>
  <c r="G23" i="20"/>
  <c r="K23" i="20" s="1"/>
  <c r="C81" i="16" l="1"/>
  <c r="C31" i="16"/>
  <c r="C58" i="16"/>
  <c r="C16" i="16"/>
  <c r="C30" i="16"/>
  <c r="G14" i="21"/>
  <c r="K14" i="21" s="1"/>
  <c r="H15" i="21"/>
  <c r="G10" i="21"/>
  <c r="K10" i="21" s="1"/>
  <c r="H11" i="21"/>
  <c r="G11" i="21" s="1"/>
  <c r="K11" i="21" s="1"/>
  <c r="F19" i="20"/>
  <c r="C75" i="16"/>
  <c r="E9" i="20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C88" i="16"/>
  <c r="C74" i="16"/>
  <c r="C42" i="16"/>
  <c r="C34" i="16"/>
  <c r="C84" i="16"/>
  <c r="C79" i="16"/>
  <c r="C66" i="16"/>
  <c r="C44" i="16"/>
  <c r="C37" i="16"/>
  <c r="C32" i="16"/>
  <c r="C51" i="16"/>
  <c r="C72" i="16"/>
  <c r="C64" i="16"/>
  <c r="C46" i="16"/>
  <c r="C43" i="16"/>
  <c r="C38" i="16"/>
  <c r="C23" i="16"/>
  <c r="C60" i="16"/>
  <c r="C89" i="16"/>
  <c r="C80" i="16"/>
  <c r="C70" i="16"/>
  <c r="C65" i="16"/>
  <c r="C59" i="16"/>
  <c r="C53" i="16"/>
  <c r="C45" i="16"/>
  <c r="C41" i="16"/>
  <c r="C33" i="16"/>
  <c r="C29" i="16"/>
  <c r="C24" i="16"/>
  <c r="C22" i="16"/>
  <c r="C20" i="16"/>
  <c r="C18" i="16"/>
  <c r="C15" i="16"/>
  <c r="C71" i="16"/>
  <c r="C50" i="16"/>
  <c r="C56" i="16"/>
  <c r="C76" i="16"/>
  <c r="C61" i="16"/>
  <c r="C67" i="16"/>
  <c r="C17" i="16"/>
  <c r="C54" i="16"/>
  <c r="G15" i="21" l="1"/>
  <c r="K15" i="21" s="1"/>
  <c r="H16" i="21"/>
  <c r="H9" i="20"/>
  <c r="G9" i="20" s="1"/>
  <c r="K9" i="20" s="1"/>
  <c r="H17" i="21" l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62" i="21" s="1"/>
  <c r="H63" i="21" s="1"/>
  <c r="H64" i="21" s="1"/>
  <c r="H65" i="21" s="1"/>
  <c r="H66" i="21" s="1"/>
  <c r="H67" i="21" s="1"/>
  <c r="H68" i="21" s="1"/>
  <c r="H69" i="21" s="1"/>
  <c r="H70" i="21" s="1"/>
  <c r="H71" i="21" s="1"/>
  <c r="H72" i="21" s="1"/>
  <c r="G16" i="21"/>
  <c r="K16" i="21" s="1"/>
  <c r="H10" i="20"/>
  <c r="G10" i="20" l="1"/>
  <c r="K10" i="20" s="1"/>
  <c r="H11" i="20"/>
  <c r="G11" i="20" l="1"/>
  <c r="K11" i="20" s="1"/>
  <c r="H12" i="20"/>
  <c r="G12" i="20" l="1"/>
  <c r="K12" i="20" s="1"/>
  <c r="H13" i="20"/>
  <c r="H14" i="20" l="1"/>
  <c r="G13" i="20"/>
  <c r="K13" i="20" s="1"/>
  <c r="G14" i="20" l="1"/>
  <c r="K14" i="20" s="1"/>
  <c r="H15" i="20"/>
  <c r="G15" i="20" l="1"/>
  <c r="K15" i="20" s="1"/>
  <c r="H16" i="20"/>
  <c r="H17" i="20" l="1"/>
  <c r="G16" i="20"/>
  <c r="K16" i="20" s="1"/>
  <c r="H18" i="20" l="1"/>
  <c r="G17" i="20"/>
  <c r="K17" i="20" s="1"/>
  <c r="H19" i="20" l="1"/>
  <c r="G18" i="20"/>
  <c r="K18" i="20" s="1"/>
  <c r="H20" i="20" l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62" i="20" s="1"/>
  <c r="H63" i="20" s="1"/>
  <c r="H64" i="20" s="1"/>
  <c r="H65" i="20" s="1"/>
  <c r="H66" i="20" s="1"/>
  <c r="H67" i="20" s="1"/>
  <c r="H68" i="20" s="1"/>
  <c r="H69" i="20" s="1"/>
  <c r="H70" i="20" s="1"/>
  <c r="H71" i="20" s="1"/>
  <c r="H72" i="20" s="1"/>
  <c r="G19" i="20"/>
  <c r="K19" i="20" s="1"/>
</calcChain>
</file>

<file path=xl/sharedStrings.xml><?xml version="1.0" encoding="utf-8"?>
<sst xmlns="http://schemas.openxmlformats.org/spreadsheetml/2006/main" count="784" uniqueCount="542">
  <si>
    <t>4 analogové vstupy +/- 10V DC</t>
  </si>
  <si>
    <t>750-555</t>
  </si>
  <si>
    <t>753-404</t>
  </si>
  <si>
    <t>753-453</t>
  </si>
  <si>
    <t>ceny nadotaz dle metráže</t>
  </si>
  <si>
    <t>M12 - dvojitý rozbočovač</t>
  </si>
  <si>
    <t>4-vodičové úhlové připojení S/A, M12</t>
  </si>
  <si>
    <t>na moduly</t>
  </si>
  <si>
    <t>Adaptér na DIN lištu pro komunikační moduly/procesorové moduly</t>
  </si>
  <si>
    <t>M23 napajecí rozbočovač (T-kus)</t>
  </si>
  <si>
    <t>M23 napajecí konekor, zdířka</t>
  </si>
  <si>
    <t>Kalkulátor spotřeby na vnitřní sběrnici K-Bus pro řadu 750</t>
  </si>
  <si>
    <t>Distanční oddělení mezi moduly pro snadnější montáž</t>
  </si>
  <si>
    <t>Kabely k senzorům/akčním členům, 3 vodičové,
konektor M12 na obou stranách, viz. katalog</t>
  </si>
  <si>
    <t>Kabely k senzorům/akčním členům, 3 vodičové,
konektor M12 na jedné straně, viz. katalog</t>
  </si>
  <si>
    <t>Konektory M12, ochranné víčka, nářadí,
viz. katalog</t>
  </si>
  <si>
    <t>Kabely sběrnicové a napájecí, viz. katalog</t>
  </si>
  <si>
    <t>Kompaktní moduly s krytím IP67</t>
  </si>
  <si>
    <t>8 binárních výstupů 24V DC 0,5 A; dvouvodičové připojení</t>
  </si>
  <si>
    <t>750-1515</t>
  </si>
  <si>
    <t>Zadej komunikační/procesorový modul</t>
  </si>
  <si>
    <t>Celkem modulů</t>
  </si>
  <si>
    <t>750-</t>
  </si>
  <si>
    <t>zbývá</t>
  </si>
  <si>
    <t>mA</t>
  </si>
  <si>
    <t>Zadej moduly</t>
  </si>
  <si>
    <t>mA/ks</t>
  </si>
  <si>
    <t>suma</t>
  </si>
  <si>
    <t>Upozornění</t>
  </si>
  <si>
    <t>8 binárních vstupů 24V DC; 3,0ms, dvouvodičové zapojení</t>
  </si>
  <si>
    <t>755-104</t>
  </si>
  <si>
    <t>755-105</t>
  </si>
  <si>
    <t>755-106</t>
  </si>
  <si>
    <t>PROFIBUS DP, 16 DI 24V DC, HW adresace</t>
  </si>
  <si>
    <t>Binární vstupy</t>
  </si>
  <si>
    <t>Analogové vstupy</t>
  </si>
  <si>
    <t>2 analogové vstupy diferenční 0-20mA</t>
  </si>
  <si>
    <t>4 analogové vstupy 0-10V DC</t>
  </si>
  <si>
    <t>Kombinované moduly binární vstupy/výstupy</t>
  </si>
  <si>
    <t>750-600</t>
  </si>
  <si>
    <t>750-602</t>
  </si>
  <si>
    <t>767-3802</t>
  </si>
  <si>
    <t>8DI 24V DC (4xM12)</t>
  </si>
  <si>
    <t>767-4801</t>
  </si>
  <si>
    <t>8DO 24V DC 0.5A (8xM8)</t>
  </si>
  <si>
    <t>767-4802</t>
  </si>
  <si>
    <t>8DO 24V DC 0.5A (4xM12)</t>
  </si>
  <si>
    <t>767-4803</t>
  </si>
  <si>
    <t>8DO 24V DC 2.0A (8xM8)</t>
  </si>
  <si>
    <t>767-4804</t>
  </si>
  <si>
    <t>8DO 24V DC 2.0A (4xM12)</t>
  </si>
  <si>
    <t>767-6401</t>
  </si>
  <si>
    <t>767-6402</t>
  </si>
  <si>
    <t>767-7401</t>
  </si>
  <si>
    <t>767-9101</t>
  </si>
  <si>
    <t>PROFIBUS DP, 8 DI 24V DC+ 4 DO 24VDC 2A, HW adresace</t>
  </si>
  <si>
    <t>PROFIBUS DP, 8 DO 24V DC 2A, HW adresace</t>
  </si>
  <si>
    <t>750-404</t>
  </si>
  <si>
    <t>750-404/000-005</t>
  </si>
  <si>
    <t>755-332/000-001</t>
  </si>
  <si>
    <t>DeviceNet kabel M12 konfekce, 1m</t>
  </si>
  <si>
    <t>750-452/000-200</t>
  </si>
  <si>
    <t>750-456/000-200</t>
  </si>
  <si>
    <t>16 binárních výstupů 24V DC 0,5 A</t>
  </si>
  <si>
    <t>Označovací štítek pro I/O modul s 4xM12</t>
  </si>
  <si>
    <t>750-1400</t>
  </si>
  <si>
    <t>16 binárních vstupů 24V DC; 3,0ms, konektor na plochý kabel</t>
  </si>
  <si>
    <t>750-1500</t>
  </si>
  <si>
    <t>8 binárních vstupů/8 binárních výstupů;   24V DC; 0,5A</t>
  </si>
  <si>
    <t>8DI 24V DC (4xM12), negativní spínání</t>
  </si>
  <si>
    <t>8DO 24V DC 0.5A (8xM8), negativní spínání</t>
  </si>
  <si>
    <t>8DO 24V DC 0.5A (4xM12), negativní spínání</t>
  </si>
  <si>
    <t>Binární vstupy/výstupy</t>
  </si>
  <si>
    <t>767-5801</t>
  </si>
  <si>
    <t>767-5802</t>
  </si>
  <si>
    <t>8DIO 24V DC 0.5A (8xM8)</t>
  </si>
  <si>
    <t>8DIO 24V DC 0.5A (4xM12)</t>
  </si>
  <si>
    <t>767-6403</t>
  </si>
  <si>
    <t>4AI TC - volně programovatelné pro Termočlánek (M12)</t>
  </si>
  <si>
    <t>753-638</t>
  </si>
  <si>
    <t>750-638</t>
  </si>
  <si>
    <t>767-2501</t>
  </si>
  <si>
    <t>767-3801</t>
  </si>
  <si>
    <t>8DI 24V DC (8xM8)</t>
  </si>
  <si>
    <t>750-556</t>
  </si>
  <si>
    <t>750-556/000-200</t>
  </si>
  <si>
    <t>755-552</t>
  </si>
  <si>
    <t>755-553</t>
  </si>
  <si>
    <t>755-561</t>
  </si>
  <si>
    <t>755-562</t>
  </si>
  <si>
    <t>755-563</t>
  </si>
  <si>
    <t>755-601</t>
  </si>
  <si>
    <t>755-602</t>
  </si>
  <si>
    <t>755-603</t>
  </si>
  <si>
    <t>755-611</t>
  </si>
  <si>
    <t>755-612</t>
  </si>
  <si>
    <t>755-613</t>
  </si>
  <si>
    <t>755-701</t>
  </si>
  <si>
    <t>755-702</t>
  </si>
  <si>
    <t>755-703</t>
  </si>
  <si>
    <t>755-711</t>
  </si>
  <si>
    <t>755-712</t>
  </si>
  <si>
    <t>755-713</t>
  </si>
  <si>
    <t>755-801</t>
  </si>
  <si>
    <t>755-802</t>
  </si>
  <si>
    <t>755-803</t>
  </si>
  <si>
    <t>755-804</t>
  </si>
  <si>
    <t>755-805</t>
  </si>
  <si>
    <t>755-806</t>
  </si>
  <si>
    <t>755-807</t>
  </si>
  <si>
    <t>755-808</t>
  </si>
  <si>
    <t>755-809</t>
  </si>
  <si>
    <t>755-810</t>
  </si>
  <si>
    <t>755-811</t>
  </si>
  <si>
    <t>755-812</t>
  </si>
  <si>
    <t>755-813</t>
  </si>
  <si>
    <t>755-814</t>
  </si>
  <si>
    <t>755-831</t>
  </si>
  <si>
    <t>755-832</t>
  </si>
  <si>
    <t>755-833</t>
  </si>
  <si>
    <t>4 analogové vstupy 4-20mA</t>
  </si>
  <si>
    <t>750-459</t>
  </si>
  <si>
    <t>4 analogové výstupy 0-10V DC</t>
  </si>
  <si>
    <t>napájecí modul 24V DC bez pojistky</t>
  </si>
  <si>
    <t>8DI 24V DC (8xM8), negativní spínání</t>
  </si>
  <si>
    <t>750-553</t>
  </si>
  <si>
    <t>4 analogové výstupy 0-20mA</t>
  </si>
  <si>
    <t>4 analogové výstupy 4-20mA</t>
  </si>
  <si>
    <t>767-3803</t>
  </si>
  <si>
    <t>767-3804</t>
  </si>
  <si>
    <t>767-4805</t>
  </si>
  <si>
    <t>767-4806</t>
  </si>
  <si>
    <t>755-834</t>
  </si>
  <si>
    <t>755-835</t>
  </si>
  <si>
    <t>755-836</t>
  </si>
  <si>
    <t>755-837</t>
  </si>
  <si>
    <t>755-851</t>
  </si>
  <si>
    <t>755-852</t>
  </si>
  <si>
    <t>755-853</t>
  </si>
  <si>
    <t>755-854</t>
  </si>
  <si>
    <t>755-881</t>
  </si>
  <si>
    <t>755-882</t>
  </si>
  <si>
    <t>755-883</t>
  </si>
  <si>
    <t>755-884</t>
  </si>
  <si>
    <t>755-885</t>
  </si>
  <si>
    <t>755-886</t>
  </si>
  <si>
    <t>755-887</t>
  </si>
  <si>
    <t>755-891</t>
  </si>
  <si>
    <t>Ceník: SPEEDWAY 767</t>
  </si>
  <si>
    <t>zakončovací modul vnitřní sběrnice</t>
  </si>
  <si>
    <t>CANopen - procesorový modul s 8DI 24V DC</t>
  </si>
  <si>
    <t>Napájecí moduly</t>
  </si>
  <si>
    <t>Rozdělovač napájení</t>
  </si>
  <si>
    <t>modulární distribuovaný I/O systém, krytí IP67</t>
  </si>
  <si>
    <t>767-1201</t>
  </si>
  <si>
    <t>767-1301</t>
  </si>
  <si>
    <t>767-1401</t>
  </si>
  <si>
    <t>767-1501</t>
  </si>
  <si>
    <t>767-2301</t>
  </si>
  <si>
    <t>767-1101</t>
  </si>
  <si>
    <t>4AI U/I - volně konfigurovatelné (M12)</t>
  </si>
  <si>
    <t>4AI RTD - volně konfigurovatelné (M12)</t>
  </si>
  <si>
    <t>4AO U/I - volně konfigurovatelné (M12)</t>
  </si>
  <si>
    <t>750-559</t>
  </si>
  <si>
    <t>750-457</t>
  </si>
  <si>
    <t>755-101</t>
  </si>
  <si>
    <t>755-302/300-000</t>
  </si>
  <si>
    <t>Profibus kabel M12 konfekce, 0,3m</t>
  </si>
  <si>
    <t>755-302/500-000</t>
  </si>
  <si>
    <t>Profibus kabel M12 konfekce, 0,5m</t>
  </si>
  <si>
    <t>755-302/000-010</t>
  </si>
  <si>
    <t>Profibus kabel M12 konfekce, 10m</t>
  </si>
  <si>
    <t>755-364/000-001</t>
  </si>
  <si>
    <t>Napájecí kabel M12 konfekce, 1m</t>
  </si>
  <si>
    <t>M12 Profibus konektror, zdířka</t>
  </si>
  <si>
    <t>2 analogové vstupy diferenční +/-10V DC, Siemens format</t>
  </si>
  <si>
    <t>ks</t>
  </si>
  <si>
    <t>nabízená</t>
  </si>
  <si>
    <t xml:space="preserve">interní </t>
  </si>
  <si>
    <t>750-511</t>
  </si>
  <si>
    <t>750-1405</t>
  </si>
  <si>
    <t>16 binárních vstupů 24V DC; 3,0ms</t>
  </si>
  <si>
    <t>ProfiNet s 8DI 24V DC</t>
  </si>
  <si>
    <t>EtherNet s 8DI 24V DC</t>
  </si>
  <si>
    <t>753-553</t>
  </si>
  <si>
    <t>755-102</t>
  </si>
  <si>
    <t>755-103</t>
  </si>
  <si>
    <t>755-111</t>
  </si>
  <si>
    <t>755-112</t>
  </si>
  <si>
    <t>755-113</t>
  </si>
  <si>
    <t>755-121</t>
  </si>
  <si>
    <t>755-122</t>
  </si>
  <si>
    <t>755-201</t>
  </si>
  <si>
    <t>Obj.číslo</t>
  </si>
  <si>
    <t>Kč/ks bez DPH</t>
  </si>
  <si>
    <t>Popis</t>
  </si>
  <si>
    <t>distrubované I/O s krytím IP67</t>
  </si>
  <si>
    <t>2 čítač (up) 24V DC, 5kHz</t>
  </si>
  <si>
    <t>755-302/000-xxx</t>
  </si>
  <si>
    <t>755-311/000-xxx</t>
  </si>
  <si>
    <t>755-312/000-xxx</t>
  </si>
  <si>
    <t>755-321/000-xxx</t>
  </si>
  <si>
    <t>755-322/000-xxx</t>
  </si>
  <si>
    <t>755-331/000-xxx</t>
  </si>
  <si>
    <t>755-332/000-xxx</t>
  </si>
  <si>
    <t>755-361/000-xxx</t>
  </si>
  <si>
    <t>755-362/000-xxx</t>
  </si>
  <si>
    <t>755-363/000-xxx</t>
  </si>
  <si>
    <t>755-364/000-xxx</t>
  </si>
  <si>
    <t>755-365/000-xxx</t>
  </si>
  <si>
    <t>755-401</t>
  </si>
  <si>
    <t>755-402</t>
  </si>
  <si>
    <t>755-403</t>
  </si>
  <si>
    <t>755-411</t>
  </si>
  <si>
    <t>755-412</t>
  </si>
  <si>
    <t>755-413</t>
  </si>
  <si>
    <t>755-421</t>
  </si>
  <si>
    <t>755-422</t>
  </si>
  <si>
    <t>755-423</t>
  </si>
  <si>
    <t>755-431</t>
  </si>
  <si>
    <t>755-432</t>
  </si>
  <si>
    <t>755-433</t>
  </si>
  <si>
    <t>755-451</t>
  </si>
  <si>
    <t>755-452</t>
  </si>
  <si>
    <t>755-453</t>
  </si>
  <si>
    <t>755-461</t>
  </si>
  <si>
    <t>755-462</t>
  </si>
  <si>
    <t>755-463</t>
  </si>
  <si>
    <t>755-471</t>
  </si>
  <si>
    <t>755-472</t>
  </si>
  <si>
    <t>755-473</t>
  </si>
  <si>
    <t>750-652</t>
  </si>
  <si>
    <t>seriové rozhraní RS232/RS485; konfigurovatelné</t>
  </si>
  <si>
    <t>750-1406</t>
  </si>
  <si>
    <t>755-301/000-xxx</t>
  </si>
  <si>
    <t>2 analogové výstupy +/-10V DC</t>
  </si>
  <si>
    <t>2 výstupy, PWM; 24V DC; 0,1A; 250 Hz</t>
  </si>
  <si>
    <t>1 čítač (up-down) 24V DC, 100kHz</t>
  </si>
  <si>
    <r>
      <t>Ceník: WAGO</t>
    </r>
    <r>
      <rPr>
        <b/>
        <sz val="16"/>
        <color indexed="56"/>
        <rFont val="Arial CE"/>
        <family val="2"/>
        <charset val="238"/>
      </rPr>
      <t>-</t>
    </r>
    <r>
      <rPr>
        <b/>
        <sz val="16"/>
        <color indexed="50"/>
        <rFont val="Arial CE"/>
        <family val="2"/>
        <charset val="238"/>
      </rPr>
      <t>I</t>
    </r>
    <r>
      <rPr>
        <b/>
        <sz val="16"/>
        <color indexed="56"/>
        <rFont val="Arial CE"/>
        <family val="2"/>
        <charset val="238"/>
      </rPr>
      <t>/</t>
    </r>
    <r>
      <rPr>
        <b/>
        <sz val="16"/>
        <color indexed="50"/>
        <rFont val="Arial CE"/>
        <family val="2"/>
        <charset val="238"/>
      </rPr>
      <t>O</t>
    </r>
    <r>
      <rPr>
        <b/>
        <sz val="16"/>
        <color indexed="56"/>
        <rFont val="Arial CE"/>
        <family val="2"/>
        <charset val="238"/>
      </rPr>
      <t>-</t>
    </r>
    <r>
      <rPr>
        <b/>
        <sz val="16"/>
        <rFont val="Arial CE"/>
        <family val="2"/>
        <charset val="238"/>
      </rPr>
      <t>SYSTEM 755</t>
    </r>
  </si>
  <si>
    <t>Binární výstupy</t>
  </si>
  <si>
    <t>Analogové výstupy</t>
  </si>
  <si>
    <t>Označovací štítek pro napájecí modul</t>
  </si>
  <si>
    <t xml:space="preserve"> PROFIBUS DP, adresovací přístroj</t>
  </si>
  <si>
    <t>PROFIBUS DP, 16 DI 24V DC</t>
  </si>
  <si>
    <t>PROFIBUS DP, 8 DI 24V DC+ 4 DO 24VDC 2A</t>
  </si>
  <si>
    <t>PROFIBUS DP, 8 DO 24V DC 2A</t>
  </si>
  <si>
    <t>INTERBUS, 8DI 24V DC</t>
  </si>
  <si>
    <t>INTERBUS, 8DO 24V DC 2A</t>
  </si>
  <si>
    <t>DeviceNet, 16DI 24 V DC</t>
  </si>
  <si>
    <t>DeviceNet, 8DO 24 V DC 2A</t>
  </si>
  <si>
    <t>Kabely k senzorům/akčním členům, 4 vodičové,
konektor M12 na obou stranách</t>
  </si>
  <si>
    <t>Kabely k senzorům/akčním členům, 4 vodičové,
konektor M12 na jedné straně</t>
  </si>
  <si>
    <t>753-455</t>
  </si>
  <si>
    <t>753-457</t>
  </si>
  <si>
    <t>753-459</t>
  </si>
  <si>
    <t>753-511</t>
  </si>
  <si>
    <t>753-530</t>
  </si>
  <si>
    <t>753-555</t>
  </si>
  <si>
    <t>753-556</t>
  </si>
  <si>
    <t>753-602</t>
  </si>
  <si>
    <t>16 binárních vstupů 24V DC; 0,2ms</t>
  </si>
  <si>
    <t>750-1415</t>
  </si>
  <si>
    <t>Adaptér na profil pro komunikační moduly/procesorové moduly</t>
  </si>
  <si>
    <t>755-501</t>
  </si>
  <si>
    <t>755-502</t>
  </si>
  <si>
    <t>755-503</t>
  </si>
  <si>
    <t>755-511</t>
  </si>
  <si>
    <t>755-512</t>
  </si>
  <si>
    <t>755-513</t>
  </si>
  <si>
    <t>755-521</t>
  </si>
  <si>
    <t>755-522</t>
  </si>
  <si>
    <t>755-523</t>
  </si>
  <si>
    <t>755-551</t>
  </si>
  <si>
    <t>750-1504</t>
  </si>
  <si>
    <t>750-1506</t>
  </si>
  <si>
    <t>16 binárních výstupů 24V DC; 0,5 A, konektor na plochý kabel</t>
  </si>
  <si>
    <t>750-530</t>
  </si>
  <si>
    <t>8 binárních výstupů 24V DC, 0,5A</t>
  </si>
  <si>
    <t>750-453</t>
  </si>
  <si>
    <t>4 analogové vstupy 0-20mA</t>
  </si>
  <si>
    <t>750-455</t>
  </si>
  <si>
    <t>Komunikační moduly</t>
  </si>
  <si>
    <t>Procesorové moduly</t>
  </si>
  <si>
    <t>Profibus DP s 8DI 24V DC</t>
  </si>
  <si>
    <t>2 kanálový čítač nahoru/dolů 24V DC, 500 Hz</t>
  </si>
  <si>
    <t>Příslušenství</t>
  </si>
  <si>
    <t>DeviceNet s 8DI 24 V DC</t>
  </si>
  <si>
    <t>CANopen s 8DI 24V DC</t>
  </si>
  <si>
    <t>EtherNet - procesorový modul s 8DI 24V DC</t>
  </si>
  <si>
    <t>2 analogové výstupy +/-10V DC, Siemens format</t>
  </si>
  <si>
    <t/>
  </si>
  <si>
    <t>767-1311</t>
  </si>
  <si>
    <t>Sercos III s 8DI 24V DC</t>
  </si>
  <si>
    <t>767-3805</t>
  </si>
  <si>
    <t>767-3806</t>
  </si>
  <si>
    <t>767-4807</t>
  </si>
  <si>
    <t>767-4808</t>
  </si>
  <si>
    <t>Specielní moduly</t>
  </si>
  <si>
    <t>767-5203</t>
  </si>
  <si>
    <t>767-5204</t>
  </si>
  <si>
    <t>767-5803</t>
  </si>
  <si>
    <t>767-9401</t>
  </si>
  <si>
    <t>http://www.wago.com/wagoweb/documentation/767/eng_dat/d07671201_00000000_0en.pdf</t>
  </si>
  <si>
    <t>http://www.wago.com/wagoweb/documentation/767/eng_manu/m07671201_00000000_0en.pdf</t>
  </si>
  <si>
    <t>http://www.wago.com/wagoweb/documentation/767/eng_dat/d07671301_00000000_0en.pdf</t>
  </si>
  <si>
    <t>http://www.wago.com/wagoweb/documentation/767/eng_manu/m07671301_00000000_0en.pdf</t>
  </si>
  <si>
    <t>http://www.wago.com/wagoweb/documentation/767/eng_dat/d07671311_00000000_0en.pdf</t>
  </si>
  <si>
    <t>http://www.wago.com/wagoweb/documentation/767/eng_manu/m07671311_00000000_0en.pdf</t>
  </si>
  <si>
    <t>http://www.wago.com/wagoweb/documentation/767/eng_dat/d07671501_00000000_0en.pdf</t>
  </si>
  <si>
    <t>http://www.wago.com/wagoweb/documentation/767/eng_manu/m07671501_00000000_0en.pdf</t>
  </si>
  <si>
    <t>http://www.wago.com/wagoweb/documentation/767/eng_dat/d07671401_00000000_0en.pdf</t>
  </si>
  <si>
    <t>http://www.wago.com/wagoweb/documentation/767/eng_manu/m07671401_00000000_0en.pdf</t>
  </si>
  <si>
    <t>http://www.wago.com/wagoweb/documentation/767/eng_dat/d07672301_00000000_0en.pdf</t>
  </si>
  <si>
    <t>http://www.wago.com/wagoweb/documentation/767/eng_manu/m07672301_00000000_0en.pdf</t>
  </si>
  <si>
    <t>http://www.wago.com/wagoweb/documentation/767/eng_dat/d07672501_00000000_0en.pdf</t>
  </si>
  <si>
    <t>http://www.wago.com/wagoweb/documentation/767/eng_manu/m07672501_00000000_0en.pdf</t>
  </si>
  <si>
    <t>8DI 24V DC (8xM12)</t>
  </si>
  <si>
    <t>Adaptér na DIN lištu pro moduly 8xM12</t>
  </si>
  <si>
    <t>Adaptér na profil pro I/O moduly 8xM12</t>
  </si>
  <si>
    <t>Adaptér na profil pro I/O a napájecí moduly</t>
  </si>
  <si>
    <t>Adaptér na DIN lištu pro I/O a napájecí moduly</t>
  </si>
  <si>
    <t>8DI 24V DC (4xM12), high speed</t>
  </si>
  <si>
    <t>8DO 24V DC 0.5A (8xM12)</t>
  </si>
  <si>
    <t>8DO 24V DC 0.5A (4xM12), high speed</t>
  </si>
  <si>
    <t>2x seriové rozhraní RS232, RS422/ RS485, 4DIO 24VDC</t>
  </si>
  <si>
    <t>MoviLink</t>
  </si>
  <si>
    <t>8DIO 24V DC 0.5A (8xM12)</t>
  </si>
  <si>
    <t>767-5401</t>
  </si>
  <si>
    <t>8DIO 24V DC 0.5A (4xM12), high speed</t>
  </si>
  <si>
    <t>767-5201</t>
  </si>
  <si>
    <t>767-5202</t>
  </si>
  <si>
    <t>2x inkrementální snímače HTL / čítač, 4DIO 24VDC, PWM</t>
  </si>
  <si>
    <t>2x inkrementální snímače TTL a SSI, 4DIO 24VDC, PWM</t>
  </si>
  <si>
    <t>http://www.wago.com/wagoweb/documentation/767/eng_dat/d0767xxxx_xxxxxxxx_3en.pdf</t>
  </si>
  <si>
    <t>767-101</t>
  </si>
  <si>
    <t>767-102</t>
  </si>
  <si>
    <t>767-103</t>
  </si>
  <si>
    <t>767-111</t>
  </si>
  <si>
    <t>767-121</t>
  </si>
  <si>
    <t>767-122</t>
  </si>
  <si>
    <t>767-123</t>
  </si>
  <si>
    <t>767-124</t>
  </si>
  <si>
    <t>767-125</t>
  </si>
  <si>
    <t>767-126</t>
  </si>
  <si>
    <t>http://www.wago.com/wagoweb/documentation/767/eng_dat/d07675802_00000000_0en.pdf</t>
  </si>
  <si>
    <t>http://www.wago.com/wagoweb/documentation/767/eng_dat/d07675803_00000000_0en.pdf</t>
  </si>
  <si>
    <t>http://www.wago.com/wagoweb/documentation/767/ger_manu/m07675803_00000000_0de.pdf</t>
  </si>
  <si>
    <t>http://www.wago.com/wagoweb/documentation/767/eng_manu/m07675802_00000000_0en.pdf</t>
  </si>
  <si>
    <t>http://www.wago.com/wagoweb/documentation/767/eng_dat/d07673801_00000000_0en.pdf</t>
  </si>
  <si>
    <t>http://www.wago.com/wagoweb/documentation/767/eng_manu/m07673801_00000000_0en.pdf</t>
  </si>
  <si>
    <t>http://www.wago.com/wagoweb/documentation/767/eng_dat/d07673802_00000000_0en.pdf</t>
  </si>
  <si>
    <t>http://www.wago.com/wagoweb/documentation/767/eng_dat/d07673803_00000000_0en.pdf</t>
  </si>
  <si>
    <t>http://www.wago.com/wagoweb/documentation/767/eng_dat/d07673804_00000000_0en.pdf</t>
  </si>
  <si>
    <t>http://www.wago.com/wagoweb/documentation/767/eng_dat/d07673805_00000000_0en.pdf</t>
  </si>
  <si>
    <t>http://www.wago.com/wagoweb/documentation/767/eng_dat/d07673806_00000000_0en.pdf</t>
  </si>
  <si>
    <t>http://www.wago.com/wagoweb/documentation/767/eng_manu/m07673802_00000000_0en.pdf</t>
  </si>
  <si>
    <t>http://www.wago.com/wagoweb/documentation/767/eng_manu/m07673803_00000000_0en.pdf</t>
  </si>
  <si>
    <t>http://www.wago.com/wagoweb/documentation/767/eng_manu/m07673804_00000000_0en.pdf</t>
  </si>
  <si>
    <t>http://www.wago.com/wagoweb/documentation/767/eng_manu/m07673805_00000000_0en.pdf</t>
  </si>
  <si>
    <t>http://www.wago.com/wagoweb/documentation/767/eng_manu/m07673806_00000000_0en.pdf</t>
  </si>
  <si>
    <t>http://www.wago.com/wagoweb/documentation/767/eng_dat/d07674801_00000000_0en.pdf</t>
  </si>
  <si>
    <t>http://www.wago.com/wagoweb/documentation/767/eng_manu/m07674801_00000000_0en.pdf</t>
  </si>
  <si>
    <t>http://www.wago.com/wagoweb/documentation/767/eng_dat/d07674802_00000000_0en.pdf</t>
  </si>
  <si>
    <t>http://www.wago.com/wagoweb/documentation/767/eng_dat/d07674803_00000000_0en.pdf</t>
  </si>
  <si>
    <t>http://www.wago.com/wagoweb/documentation/767/eng_dat/d07674804_00000000_0en.pdf</t>
  </si>
  <si>
    <t>http://www.wago.com/wagoweb/documentation/767/eng_dat/d07674805_00000000_0en.pdf</t>
  </si>
  <si>
    <t>http://www.wago.com/wagoweb/documentation/767/eng_dat/d07674806_00000000_0en.pdf</t>
  </si>
  <si>
    <t>http://www.wago.com/wagoweb/documentation/767/eng_dat/d07674807_00000000_0en.pdf</t>
  </si>
  <si>
    <t>http://www.wago.com/wagoweb/documentation/767/eng_dat/d07674808_00000000_0en.pdf</t>
  </si>
  <si>
    <t>http://www.wago.com/wagoweb/documentation/767/eng_manu/m07674802_00000000_0en.pdf</t>
  </si>
  <si>
    <t>http://www.wago.com/wagoweb/documentation/767/eng_manu/m07674803_00000000_0en.pdf</t>
  </si>
  <si>
    <t>http://www.wago.com/wagoweb/documentation/767/eng_manu/m07674804_00000000_0en.pdf</t>
  </si>
  <si>
    <t>http://www.wago.com/wagoweb/documentation/767/eng_manu/m07674805_00000000_0en.pdf</t>
  </si>
  <si>
    <t>http://www.wago.com/wagoweb/documentation/767/eng_manu/m07674806_00000000_0en.pdf</t>
  </si>
  <si>
    <t>http://www.wago.com/wagoweb/documentation/767/eng_manu/m07674807_00000000_0en.pdf</t>
  </si>
  <si>
    <t>http://www.wago.com/wagoweb/documentation/767/eng_manu/m07674808_00000000_0en.pdf</t>
  </si>
  <si>
    <t>http://www.wago.com/wagoweb/documentation/767/eng_dat/d07675201_00000000_0en.pdf</t>
  </si>
  <si>
    <t>http://www.wago.com/wagoweb/documentation/767/eng_manu/m07675201_00000000_0en.pdf</t>
  </si>
  <si>
    <t>http://www.wago.com/wagoweb/documentation/767/eng_dat/d07675202_00000000_0en.pdf</t>
  </si>
  <si>
    <t>http://www.wago.com/wagoweb/documentation/767/eng_manu/m07675202_00000000_0en.pdf</t>
  </si>
  <si>
    <t>http://www.wago.com/wagoweb/documentation/767/eng_dat/d07675203_00000000_0en.pdf</t>
  </si>
  <si>
    <t>http://www.wago.com/wagoweb/documentation/767/eng_dat/d07675204_00000000_0en.pdf</t>
  </si>
  <si>
    <t>http://www.wago.com/wagoweb/documentation/767/eng_manu/m07675203_00000000_0en.pdf</t>
  </si>
  <si>
    <t>http://www.wago.com/wagoweb/documentation/767/eng_manu/m07675204_00000000_0en.pdf</t>
  </si>
  <si>
    <t>http://www.wago.com/wagoweb/documentation/767/eng_dat/d07675401_00000000_0en.pdf</t>
  </si>
  <si>
    <t>http://www.wago.com/wagoweb/documentation/767/eng_manu/m07675401_00000000_0en.pdf</t>
  </si>
  <si>
    <t>http://www.wago.com/wagoweb/documentation/767/eng_dat/d07675801_00000000_0en.pdf</t>
  </si>
  <si>
    <t>http://www.wago.com/wagoweb/documentation/767/eng_manu/m07675801_00000000_0en.pdf</t>
  </si>
  <si>
    <t>http://www.wago.com/wagoweb/documentation/767/eng_dat/d07676401_00000000_0en.pdf</t>
  </si>
  <si>
    <t>http://www.wago.com/wagoweb/documentation/767/eng_manu/m07676401_00000000_0en.pdf</t>
  </si>
  <si>
    <t>http://www.wago.com/wagoweb/documentation/767/eng_dat/d07676402_00000000_0en.pdf</t>
  </si>
  <si>
    <t>http://www.wago.com/wagoweb/documentation/767/eng_manu/m07676402_00000000_0en.pdf</t>
  </si>
  <si>
    <t>http://www.wago.com/wagoweb/documentation/767/eng_dat/d07676403_00000000_0en.pdf</t>
  </si>
  <si>
    <t>http://www.wago.com/wagoweb/documentation/767/eng_manu/m07676403_00000000_0en.pdf</t>
  </si>
  <si>
    <t>http://www.wago.com/wagoweb/documentation/767/eng_dat/d07677401_00000000_0en.pdf</t>
  </si>
  <si>
    <t>http://www.wago.com/wagoweb/documentation/767/eng_manu/m07677401_00000000_0en.pdf</t>
  </si>
  <si>
    <t>http://www.wago.com/wagoweb/documentation/767/eng_dat/d07679101_00000000_0en.pdf</t>
  </si>
  <si>
    <t>http://www.wago.com/wagoweb/documentation/767/eng_manu/m07679101_00000000_0en.pdf</t>
  </si>
  <si>
    <t>767-104</t>
  </si>
  <si>
    <t>767-4801/000-800</t>
  </si>
  <si>
    <t>767-4802/000-800</t>
  </si>
  <si>
    <t>767-4803/000-800</t>
  </si>
  <si>
    <t>767-4804/000-800</t>
  </si>
  <si>
    <t>767-4807/000-800</t>
  </si>
  <si>
    <t>767-5801/000-800</t>
  </si>
  <si>
    <t>767-5802/000-800</t>
  </si>
  <si>
    <t>767-5803/000-800</t>
  </si>
  <si>
    <t>Označovací štítek pro I/O modul s 8xM12</t>
  </si>
  <si>
    <t xml:space="preserve">Pozn. IF - Interference free (bez zpětného ovlivnění) </t>
  </si>
  <si>
    <t>8DO 24V DC 0.5A (8xM8), IF*</t>
  </si>
  <si>
    <t>8DO 24V DC 0.5A (4xM12), IF*</t>
  </si>
  <si>
    <t>8DO 24V DC 2.0A (8xM8), IF*</t>
  </si>
  <si>
    <t>8DO 24V DC 0.5A (8xM12), IF*</t>
  </si>
  <si>
    <t>8DIO 24V DC 0.5A (8xM8), IF*</t>
  </si>
  <si>
    <t>Spotřeba (mA)</t>
  </si>
  <si>
    <t>750-451</t>
  </si>
  <si>
    <t>750-450</t>
  </si>
  <si>
    <t>8 analogových vstupů (2-vodiče), odpor. senzory teploty, konfigurovatelné</t>
  </si>
  <si>
    <t>4 analogové vstupy (2-,3-,4-vodič.), odpor. senzory teploty, konfigurovatelné</t>
  </si>
  <si>
    <t>Označovací štítek pro komunikační modul/ I/O modul s 8xM8</t>
  </si>
  <si>
    <t>750-8101</t>
  </si>
  <si>
    <t>Procesorové moduly (PLC, PFC)</t>
  </si>
  <si>
    <t>750-8102</t>
  </si>
  <si>
    <t>750-458</t>
  </si>
  <si>
    <t>8 analogových vstupů (2-vodiče), termočlánky, konfigurovatelné</t>
  </si>
  <si>
    <t>8 analogových vstupů (2-vodiče), 0/4-20mA, konfigurovatelné</t>
  </si>
  <si>
    <t>750-496</t>
  </si>
  <si>
    <t>750-497</t>
  </si>
  <si>
    <t>8 analogových výstupů (2-vodiče), 0-10V/+-10V, konfigurovatelné</t>
  </si>
  <si>
    <t>750-597</t>
  </si>
  <si>
    <t>750-515</t>
  </si>
  <si>
    <t>4 rel. výstupy 250V AC, 30 V DC; 2A;</t>
  </si>
  <si>
    <t>753-652</t>
  </si>
  <si>
    <t>753-559</t>
  </si>
  <si>
    <t>753-404/000-005</t>
  </si>
  <si>
    <t>PFC100 , 2xEthernet</t>
  </si>
  <si>
    <t>PFC100 , 2xEthernet, 1xRS232/RS485</t>
  </si>
  <si>
    <t>Karta</t>
  </si>
  <si>
    <t>750-613</t>
  </si>
  <si>
    <t>napájecí modul 24V DC + napájení vnitřní sběrnice</t>
  </si>
  <si>
    <t>Consumption calculator on the internal K-Bus for the 750 series</t>
  </si>
  <si>
    <t>Pro řadu 750 zadejte pouze poslední trojčíslí modulu</t>
  </si>
  <si>
    <t>For the 750 Series, enter only the last three digits of the module</t>
  </si>
  <si>
    <t>Enter the communication/processor module</t>
  </si>
  <si>
    <t>on modules</t>
  </si>
  <si>
    <t>remain</t>
  </si>
  <si>
    <t>Modules in total</t>
  </si>
  <si>
    <t>Enter modules</t>
  </si>
  <si>
    <t>sum</t>
  </si>
  <si>
    <t>Notice</t>
  </si>
  <si>
    <t>pcs</t>
  </si>
  <si>
    <t>mA/pcs</t>
  </si>
  <si>
    <t>Card</t>
  </si>
  <si>
    <t>Description</t>
  </si>
  <si>
    <t>Consumption (mA)</t>
  </si>
  <si>
    <t>internal</t>
  </si>
  <si>
    <t>offered</t>
  </si>
  <si>
    <t>Combined modules binary inputs/outputs</t>
  </si>
  <si>
    <t>Processor modules (PLC, PFC)</t>
  </si>
  <si>
    <t>1 counter (up-down) 24V DC, 100kHz</t>
  </si>
  <si>
    <t>2 counters (up) 24V DC, 5kHz</t>
  </si>
  <si>
    <t>16 binary inputs 24V DC; 3,0ms, ribbon cable connector</t>
  </si>
  <si>
    <t>16 binary inputs 24V DC; 3,0ms</t>
  </si>
  <si>
    <t>16 binary inputs 24V DC; 0,2ms</t>
  </si>
  <si>
    <t>8 binary inputs 24V DC; 3,0ms, two-wire connection</t>
  </si>
  <si>
    <t>4 analog inputs 0-20mA</t>
  </si>
  <si>
    <t>4 analog inputs 4-20mA</t>
  </si>
  <si>
    <t>4 analog inputs +/- 10V DC</t>
  </si>
  <si>
    <t>4 analog inputs 0-10V DC</t>
  </si>
  <si>
    <t>2 outputs, PWM; 24V DC; 0,1A; 250 Hz</t>
  </si>
  <si>
    <t>8 binary outputs 24V DC, 0,5A</t>
  </si>
  <si>
    <t>16 binary outputs 24V DC 0,5 A</t>
  </si>
  <si>
    <t>16 binary outputs 24V DC; 0,5 A, ribbon cable connector</t>
  </si>
  <si>
    <t>4 outputs 250V AC, 30 V DC; 2A;</t>
  </si>
  <si>
    <t>8 binary outputs 24V DC 0,5 A; two-wire connection</t>
  </si>
  <si>
    <t>8 binary inputs/8 binary outputs;   24V DC; 0,5A</t>
  </si>
  <si>
    <t>4 analog outputs 0-20mA</t>
  </si>
  <si>
    <t>4 analog outputs 4-20mA</t>
  </si>
  <si>
    <t>2 analog outputs +/-10V DC</t>
  </si>
  <si>
    <t>4 analog outputs 0-10V DC</t>
  </si>
  <si>
    <t>8 analog outputs (2-conductors), 0-10V/+-10V, configurable</t>
  </si>
  <si>
    <t>internal bus termination module</t>
  </si>
  <si>
    <t>24V DC power supply module without fuse</t>
  </si>
  <si>
    <t>24V DC power supply module + internal bus power supply</t>
  </si>
  <si>
    <t>2 channel counter up/down 24V DC, 500 Hz</t>
  </si>
  <si>
    <t>RS232/RS485 serial interface; configurable</t>
  </si>
  <si>
    <t>750-460</t>
  </si>
  <si>
    <t>753-460</t>
  </si>
  <si>
    <t>4 analogové vstupy; Pro odporová čidla Pt100/RTD</t>
  </si>
  <si>
    <t>4 analog inputs; For Pt100/RTD resistance sensors</t>
  </si>
  <si>
    <t>4 analog inputs (2-,3-,4-conductors), resistance temperature sensors, configurable</t>
  </si>
  <si>
    <t>8 analog inputs (2-conductors), resistance temperature sensors, configurable</t>
  </si>
  <si>
    <t>8 analog inputs (2-conductors), thermocouples, configurable</t>
  </si>
  <si>
    <t>8 analog inputs (2-conductors), 0/4-20mA, configurable</t>
  </si>
  <si>
    <t>750-461</t>
  </si>
  <si>
    <t>2 analogové vstupy; Pro odporová čidla Pt100/RTD</t>
  </si>
  <si>
    <t>753-461</t>
  </si>
  <si>
    <t>2 analog inputs; For Pt100/RTD resistance sensors</t>
  </si>
  <si>
    <t>750-467</t>
  </si>
  <si>
    <t>753-467</t>
  </si>
  <si>
    <t>2 analogové vstupy; 0-10V DC; asymetrický vstup</t>
  </si>
  <si>
    <t>750-485</t>
  </si>
  <si>
    <t>2 analog inputs; 4-20 mA; Single-ended; Intrinsically safe</t>
  </si>
  <si>
    <t>2 analog inputs; 0-10V DC; Single ended</t>
  </si>
  <si>
    <t>2 analogové vstupy; 4–20 mA; Asymetrický vstup; Jiskrově bezpečný</t>
  </si>
  <si>
    <t>750-486</t>
  </si>
  <si>
    <t>4 analogové vstupy; 0/4–20 mA; Asymetrický vstup; NAMUR NE 43; Jiskrově bezpečný</t>
  </si>
  <si>
    <t>4 analog inputs; 0/4-20 mA; Single-ended; NAMUR NE 43; Intrinsically safe</t>
  </si>
  <si>
    <t>753-550</t>
  </si>
  <si>
    <t>750-550</t>
  </si>
  <si>
    <t>2 analogové výstupy 0-10V DC</t>
  </si>
  <si>
    <t>2 analog outputs 0-10V DC</t>
  </si>
  <si>
    <t>750-585</t>
  </si>
  <si>
    <t>2 analog outputs; 0-20 mA; Intrinsically safe</t>
  </si>
  <si>
    <t>2 analogové výstupy; 0–20 mA; Jiskrově bezpečný</t>
  </si>
  <si>
    <t>8 analogových vstupů (2-vodiče), 0-10V/+-10V, konfigurovatelné (Merbon IDE pouze 0-10 V)</t>
  </si>
  <si>
    <t>8 analog inputs (2-conductors), 0-10V/+-10V, configurable (Merbon IDE only 0-10 V)</t>
  </si>
  <si>
    <t>753-402</t>
  </si>
  <si>
    <t>750-402</t>
  </si>
  <si>
    <t>4 binární vstupy 24V DC; 3,0ms</t>
  </si>
  <si>
    <t>4 binary inputs 24V DC; 3,0ms</t>
  </si>
  <si>
    <t>753-430</t>
  </si>
  <si>
    <t>750-430</t>
  </si>
  <si>
    <t>8 binárních vstupů 24V DC; 3,0ms</t>
  </si>
  <si>
    <t>8 binary inputs 24V DC; 3,0ms</t>
  </si>
  <si>
    <t>750-438</t>
  </si>
  <si>
    <t>2 binární vstupy; NAMUR; Jiskrově bezpečný</t>
  </si>
  <si>
    <t>2 binary inputs; NAMUR; Intrinsically safe</t>
  </si>
  <si>
    <t>753-504</t>
  </si>
  <si>
    <t>750-504</t>
  </si>
  <si>
    <t>4 binary outputs 24V DC, 0,5A</t>
  </si>
  <si>
    <t>4 binární výstupy 24V DC, 0,5A</t>
  </si>
  <si>
    <t>753-537</t>
  </si>
  <si>
    <t>750-537</t>
  </si>
  <si>
    <t>8 binárních výstupů 24V DC, 0,5A, diagnostika</t>
  </si>
  <si>
    <t>9 binary outputs 24V DC, 0,5A, diagnostics</t>
  </si>
  <si>
    <t xml:space="preserve">Binary inputs </t>
  </si>
  <si>
    <t xml:space="preserve">Analog inputs </t>
  </si>
  <si>
    <t xml:space="preserve">Binary outputs </t>
  </si>
  <si>
    <t xml:space="preserve">Analog outputs </t>
  </si>
  <si>
    <t xml:space="preserve">Power supply modules, special modules </t>
  </si>
  <si>
    <t>Napájecí moduly, speciální moduly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</si>
</sst>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5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b/>
      <sz val="16"/>
      <color indexed="56"/>
      <name val="Arial CE"/>
      <family val="2"/>
      <charset val="238"/>
    </font>
    <font>
      <b/>
      <sz val="16"/>
      <color indexed="5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sz val="10"/>
      <color indexed="56"/>
      <name val="Arial"/>
      <family val="2"/>
    </font>
    <font>
      <sz val="10"/>
      <color indexed="56"/>
      <name val="Arial CE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5"/>
      <name val="Arial CE"/>
      <family val="2"/>
      <charset val="238"/>
    </font>
    <font>
      <b/>
      <sz val="8"/>
      <color indexed="18"/>
      <name val="Arial CE"/>
      <family val="2"/>
      <charset val="238"/>
    </font>
    <font>
      <b/>
      <sz val="5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8"/>
      <color indexed="17"/>
      <name val="Arial CE"/>
      <family val="2"/>
      <charset val="238"/>
    </font>
    <font>
      <b/>
      <sz val="8"/>
      <color indexed="10"/>
      <name val="Arial CE"/>
      <family val="2"/>
      <charset val="238"/>
    </font>
    <font>
      <i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0" fontId="16" fillId="0" borderId="0"/>
    <xf numFmtId="0" fontId="10" fillId="0" borderId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4" fillId="8" borderId="0" applyNumberFormat="0" applyBorder="0" applyAlignment="0" applyProtection="0"/>
    <xf numFmtId="0" fontId="35" fillId="22" borderId="1" applyNumberFormat="0" applyAlignment="0" applyProtection="0"/>
    <xf numFmtId="164" fontId="5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2" fillId="23" borderId="5" applyNumberFormat="0" applyAlignment="0" applyProtection="0"/>
    <xf numFmtId="0" fontId="43" fillId="5" borderId="1" applyNumberFormat="0" applyAlignment="0" applyProtection="0"/>
    <xf numFmtId="0" fontId="44" fillId="0" borderId="6" applyNumberFormat="0" applyFill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45" fillId="11" borderId="0" applyNumberFormat="0" applyBorder="0" applyAlignment="0" applyProtection="0"/>
    <xf numFmtId="0" fontId="53" fillId="0" borderId="0"/>
    <xf numFmtId="0" fontId="52" fillId="0" borderId="0"/>
    <xf numFmtId="0" fontId="1" fillId="0" borderId="0"/>
    <xf numFmtId="0" fontId="36" fillId="4" borderId="7" applyNumberFormat="0" applyFont="0" applyAlignment="0" applyProtection="0"/>
    <xf numFmtId="0" fontId="46" fillId="22" borderId="8" applyNumberFormat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0" fillId="0" borderId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2">
    <xf numFmtId="0" fontId="0" fillId="0" borderId="0" xfId="0"/>
    <xf numFmtId="165" fontId="0" fillId="0" borderId="0" xfId="0" applyNumberFormat="1"/>
    <xf numFmtId="0" fontId="4" fillId="0" borderId="0" xfId="0" applyFont="1"/>
    <xf numFmtId="0" fontId="0" fillId="0" borderId="10" xfId="0" applyFill="1" applyBorder="1"/>
    <xf numFmtId="165" fontId="0" fillId="0" borderId="10" xfId="0" applyNumberFormat="1" applyFill="1" applyBorder="1"/>
    <xf numFmtId="0" fontId="0" fillId="0" borderId="10" xfId="0" applyBorder="1"/>
    <xf numFmtId="0" fontId="5" fillId="0" borderId="10" xfId="0" applyFont="1" applyBorder="1"/>
    <xf numFmtId="0" fontId="0" fillId="0" borderId="0" xfId="0" applyBorder="1"/>
    <xf numFmtId="165" fontId="0" fillId="0" borderId="0" xfId="0" applyNumberFormat="1" applyBorder="1"/>
    <xf numFmtId="0" fontId="4" fillId="0" borderId="10" xfId="0" applyFont="1" applyBorder="1"/>
    <xf numFmtId="0" fontId="5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Protection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0" xfId="0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 applyFill="1" applyBorder="1"/>
    <xf numFmtId="0" fontId="10" fillId="0" borderId="10" xfId="0" applyFont="1" applyFill="1" applyBorder="1"/>
    <xf numFmtId="0" fontId="0" fillId="0" borderId="0" xfId="0" applyBorder="1" applyProtection="1">
      <protection locked="0"/>
    </xf>
    <xf numFmtId="0" fontId="12" fillId="0" borderId="0" xfId="0" applyFont="1"/>
    <xf numFmtId="0" fontId="0" fillId="0" borderId="10" xfId="0" applyBorder="1" applyProtection="1"/>
    <xf numFmtId="0" fontId="0" fillId="0" borderId="0" xfId="0" applyFill="1" applyProtection="1"/>
    <xf numFmtId="0" fontId="13" fillId="0" borderId="0" xfId="0" applyFont="1" applyFill="1" applyBorder="1"/>
    <xf numFmtId="0" fontId="14" fillId="0" borderId="0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2" xfId="0" applyFill="1" applyBorder="1" applyProtection="1"/>
    <xf numFmtId="0" fontId="4" fillId="0" borderId="0" xfId="0" applyFont="1" applyBorder="1"/>
    <xf numFmtId="0" fontId="0" fillId="0" borderId="10" xfId="0" applyBorder="1" applyAlignment="1">
      <alignment horizontal="right"/>
    </xf>
    <xf numFmtId="9" fontId="15" fillId="0" borderId="10" xfId="49" applyFont="1" applyBorder="1" applyAlignment="1">
      <alignment horizontal="right"/>
    </xf>
    <xf numFmtId="44" fontId="1" fillId="0" borderId="10" xfId="41" applyFill="1" applyBorder="1"/>
    <xf numFmtId="44" fontId="1" fillId="0" borderId="10" xfId="41" applyBorder="1"/>
    <xf numFmtId="44" fontId="1" fillId="0" borderId="0" xfId="41" applyBorder="1"/>
    <xf numFmtId="0" fontId="5" fillId="0" borderId="13" xfId="0" applyFont="1" applyFill="1" applyBorder="1" applyAlignment="1" applyProtection="1">
      <alignment horizontal="center" wrapText="1"/>
    </xf>
    <xf numFmtId="44" fontId="0" fillId="0" borderId="10" xfId="41" applyFont="1" applyBorder="1"/>
    <xf numFmtId="0" fontId="9" fillId="0" borderId="10" xfId="0" applyFont="1" applyFill="1" applyBorder="1"/>
    <xf numFmtId="0" fontId="3" fillId="0" borderId="0" xfId="36" applyAlignment="1" applyProtection="1"/>
    <xf numFmtId="0" fontId="0" fillId="26" borderId="15" xfId="0" applyFill="1" applyBorder="1" applyProtection="1"/>
    <xf numFmtId="0" fontId="2" fillId="24" borderId="11" xfId="0" applyFont="1" applyFill="1" applyBorder="1"/>
    <xf numFmtId="0" fontId="0" fillId="24" borderId="15" xfId="0" applyFill="1" applyBorder="1" applyProtection="1"/>
    <xf numFmtId="0" fontId="2" fillId="27" borderId="11" xfId="0" applyFont="1" applyFill="1" applyBorder="1"/>
    <xf numFmtId="0" fontId="0" fillId="27" borderId="15" xfId="0" applyFill="1" applyBorder="1" applyProtection="1"/>
    <xf numFmtId="0" fontId="2" fillId="28" borderId="11" xfId="0" applyFont="1" applyFill="1" applyBorder="1"/>
    <xf numFmtId="0" fontId="0" fillId="28" borderId="15" xfId="0" applyFill="1" applyBorder="1" applyProtection="1"/>
    <xf numFmtId="0" fontId="2" fillId="29" borderId="11" xfId="0" applyFont="1" applyFill="1" applyBorder="1"/>
    <xf numFmtId="0" fontId="0" fillId="29" borderId="15" xfId="0" applyFill="1" applyBorder="1" applyProtection="1"/>
    <xf numFmtId="0" fontId="4" fillId="26" borderId="11" xfId="0" applyFont="1" applyFill="1" applyBorder="1"/>
    <xf numFmtId="0" fontId="3" fillId="0" borderId="10" xfId="36" applyBorder="1" applyAlignment="1" applyProtection="1">
      <alignment horizontal="center"/>
    </xf>
    <xf numFmtId="0" fontId="3" fillId="0" borderId="10" xfId="36" applyFill="1" applyBorder="1" applyAlignment="1" applyProtection="1">
      <alignment horizontal="center"/>
    </xf>
    <xf numFmtId="0" fontId="0" fillId="26" borderId="15" xfId="0" applyFill="1" applyBorder="1"/>
    <xf numFmtId="0" fontId="0" fillId="24" borderId="15" xfId="0" applyFill="1" applyBorder="1"/>
    <xf numFmtId="0" fontId="0" fillId="27" borderId="15" xfId="0" applyFill="1" applyBorder="1"/>
    <xf numFmtId="0" fontId="0" fillId="28" borderId="15" xfId="0" applyFill="1" applyBorder="1"/>
    <xf numFmtId="0" fontId="0" fillId="29" borderId="15" xfId="0" applyFill="1" applyBorder="1"/>
    <xf numFmtId="0" fontId="0" fillId="0" borderId="10" xfId="0" applyBorder="1" applyAlignment="1">
      <alignment vertical="center" wrapText="1"/>
    </xf>
    <xf numFmtId="0" fontId="17" fillId="0" borderId="10" xfId="0" applyFont="1" applyBorder="1"/>
    <xf numFmtId="0" fontId="10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/>
    <xf numFmtId="0" fontId="10" fillId="0" borderId="0" xfId="0" applyFont="1" applyBorder="1" applyAlignment="1">
      <alignment horizontal="left"/>
    </xf>
    <xf numFmtId="44" fontId="0" fillId="0" borderId="0" xfId="41" applyFont="1" applyBorder="1"/>
    <xf numFmtId="44" fontId="0" fillId="0" borderId="0" xfId="41" applyFont="1" applyFill="1" applyBorder="1"/>
    <xf numFmtId="0" fontId="4" fillId="26" borderId="10" xfId="0" applyFont="1" applyFill="1" applyBorder="1"/>
    <xf numFmtId="0" fontId="2" fillId="29" borderId="10" xfId="0" applyFont="1" applyFill="1" applyBorder="1"/>
    <xf numFmtId="0" fontId="2" fillId="27" borderId="10" xfId="0" applyFont="1" applyFill="1" applyBorder="1"/>
    <xf numFmtId="0" fontId="2" fillId="28" borderId="10" xfId="0" applyFont="1" applyFill="1" applyBorder="1"/>
    <xf numFmtId="0" fontId="2" fillId="24" borderId="10" xfId="0" applyFont="1" applyFill="1" applyBorder="1"/>
    <xf numFmtId="44" fontId="0" fillId="0" borderId="0" xfId="41" applyFont="1"/>
    <xf numFmtId="0" fontId="18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165" fontId="0" fillId="26" borderId="10" xfId="0" applyNumberFormat="1" applyFill="1" applyBorder="1"/>
    <xf numFmtId="0" fontId="9" fillId="26" borderId="19" xfId="0" applyFont="1" applyFill="1" applyBorder="1"/>
    <xf numFmtId="0" fontId="21" fillId="24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  <xf numFmtId="0" fontId="22" fillId="24" borderId="0" xfId="0" applyFont="1" applyFill="1" applyAlignment="1">
      <alignment horizontal="left"/>
    </xf>
    <xf numFmtId="0" fontId="23" fillId="24" borderId="0" xfId="0" applyFont="1" applyFill="1"/>
    <xf numFmtId="0" fontId="23" fillId="24" borderId="0" xfId="0" applyFont="1" applyFill="1" applyAlignment="1">
      <alignment horizontal="left"/>
    </xf>
    <xf numFmtId="0" fontId="19" fillId="0" borderId="0" xfId="0" applyFont="1"/>
    <xf numFmtId="0" fontId="24" fillId="24" borderId="0" xfId="0" applyFont="1" applyFill="1" applyAlignment="1">
      <alignment horizontal="left"/>
    </xf>
    <xf numFmtId="0" fontId="11" fillId="24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30" borderId="0" xfId="0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4" fillId="0" borderId="20" xfId="0" applyFont="1" applyFill="1" applyBorder="1" applyAlignment="1" applyProtection="1">
      <alignment horizontal="left"/>
      <protection locked="0"/>
    </xf>
    <xf numFmtId="0" fontId="23" fillId="0" borderId="21" xfId="0" applyFont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0" borderId="21" xfId="0" applyFont="1" applyBorder="1" applyAlignment="1">
      <alignment horizontal="right"/>
    </xf>
    <xf numFmtId="0" fontId="22" fillId="0" borderId="22" xfId="0" applyFont="1" applyBorder="1" applyAlignment="1">
      <alignment horizontal="left"/>
    </xf>
    <xf numFmtId="0" fontId="0" fillId="30" borderId="22" xfId="0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6" fillId="26" borderId="23" xfId="0" applyFont="1" applyFill="1" applyBorder="1" applyAlignment="1">
      <alignment horizontal="center"/>
    </xf>
    <xf numFmtId="0" fontId="27" fillId="0" borderId="24" xfId="0" applyFont="1" applyFill="1" applyBorder="1" applyAlignment="1" applyProtection="1">
      <alignment horizontal="left"/>
      <protection locked="0"/>
    </xf>
    <xf numFmtId="0" fontId="26" fillId="0" borderId="10" xfId="0" applyFont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25" xfId="0" applyFont="1" applyFill="1" applyBorder="1" applyAlignment="1" applyProtection="1">
      <alignment horizontal="left"/>
      <protection locked="0"/>
    </xf>
    <xf numFmtId="0" fontId="23" fillId="25" borderId="18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 locked="0"/>
    </xf>
    <xf numFmtId="0" fontId="23" fillId="31" borderId="26" xfId="0" applyFont="1" applyFill="1" applyBorder="1" applyAlignment="1">
      <alignment horizontal="center"/>
    </xf>
    <xf numFmtId="0" fontId="29" fillId="31" borderId="26" xfId="0" applyFont="1" applyFill="1" applyBorder="1" applyAlignment="1" applyProtection="1">
      <alignment horizontal="center"/>
    </xf>
    <xf numFmtId="0" fontId="23" fillId="31" borderId="26" xfId="0" applyFont="1" applyFill="1" applyBorder="1" applyAlignment="1" applyProtection="1">
      <alignment horizontal="left"/>
    </xf>
    <xf numFmtId="0" fontId="22" fillId="31" borderId="27" xfId="0" applyFont="1" applyFill="1" applyBorder="1" applyAlignment="1" applyProtection="1">
      <alignment horizontal="left"/>
    </xf>
    <xf numFmtId="0" fontId="0" fillId="30" borderId="17" xfId="0" applyFill="1" applyBorder="1" applyAlignment="1" applyProtection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 applyProtection="1">
      <alignment horizontal="center"/>
    </xf>
    <xf numFmtId="0" fontId="23" fillId="0" borderId="21" xfId="0" applyFont="1" applyBorder="1" applyAlignment="1" applyProtection="1">
      <alignment horizontal="right"/>
    </xf>
    <xf numFmtId="0" fontId="22" fillId="0" borderId="22" xfId="0" applyFont="1" applyBorder="1" applyAlignment="1" applyProtection="1">
      <alignment horizontal="left"/>
    </xf>
    <xf numFmtId="0" fontId="0" fillId="30" borderId="0" xfId="0" applyFill="1" applyAlignment="1" applyProtection="1">
      <alignment horizontal="center"/>
    </xf>
    <xf numFmtId="0" fontId="27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 applyProtection="1">
      <alignment horizontal="center" vertical="center" wrapText="1"/>
    </xf>
    <xf numFmtId="0" fontId="26" fillId="0" borderId="32" xfId="0" applyFont="1" applyBorder="1" applyAlignment="1" applyProtection="1">
      <alignment horizontal="right" vertical="center" wrapText="1"/>
    </xf>
    <xf numFmtId="0" fontId="28" fillId="0" borderId="33" xfId="0" applyFont="1" applyBorder="1" applyAlignment="1" applyProtection="1">
      <alignment horizontal="left" vertical="center" wrapText="1"/>
    </xf>
    <xf numFmtId="0" fontId="28" fillId="30" borderId="34" xfId="0" applyFont="1" applyFill="1" applyBorder="1" applyAlignment="1" applyProtection="1">
      <alignment horizontal="center"/>
    </xf>
    <xf numFmtId="0" fontId="25" fillId="0" borderId="24" xfId="0" applyFont="1" applyFill="1" applyBorder="1" applyAlignment="1">
      <alignment horizontal="center"/>
    </xf>
    <xf numFmtId="0" fontId="23" fillId="25" borderId="35" xfId="0" applyFont="1" applyFill="1" applyBorder="1" applyAlignment="1" applyProtection="1">
      <alignment horizontal="center"/>
      <protection locked="0"/>
    </xf>
    <xf numFmtId="0" fontId="23" fillId="25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</xf>
    <xf numFmtId="0" fontId="23" fillId="0" borderId="11" xfId="0" applyFont="1" applyFill="1" applyBorder="1" applyAlignment="1" applyProtection="1">
      <alignment horizontal="right"/>
    </xf>
    <xf numFmtId="0" fontId="22" fillId="0" borderId="36" xfId="0" applyFont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15" xfId="0" applyFont="1" applyBorder="1" applyAlignment="1" applyProtection="1">
      <alignment horizontal="center"/>
    </xf>
    <xf numFmtId="0" fontId="26" fillId="0" borderId="15" xfId="0" applyFont="1" applyBorder="1" applyAlignment="1" applyProtection="1">
      <alignment horizontal="right"/>
    </xf>
    <xf numFmtId="0" fontId="28" fillId="0" borderId="36" xfId="0" applyFont="1" applyBorder="1" applyAlignment="1" applyProtection="1">
      <alignment horizontal="left"/>
    </xf>
    <xf numFmtId="0" fontId="28" fillId="30" borderId="36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29" fillId="26" borderId="37" xfId="0" applyFont="1" applyFill="1" applyBorder="1" applyAlignment="1" applyProtection="1">
      <alignment horizontal="center"/>
    </xf>
    <xf numFmtId="0" fontId="30" fillId="0" borderId="0" xfId="0" applyFont="1" applyProtection="1"/>
    <xf numFmtId="0" fontId="23" fillId="0" borderId="0" xfId="0" applyFont="1" applyProtection="1"/>
    <xf numFmtId="0" fontId="19" fillId="0" borderId="0" xfId="0" applyFont="1" applyProtection="1"/>
    <xf numFmtId="0" fontId="23" fillId="0" borderId="0" xfId="0" applyFont="1" applyBorder="1" applyAlignment="1" applyProtection="1">
      <alignment horizontal="left"/>
    </xf>
    <xf numFmtId="0" fontId="26" fillId="0" borderId="38" xfId="0" applyFont="1" applyBorder="1" applyAlignment="1" applyProtection="1">
      <alignment horizontal="left"/>
    </xf>
    <xf numFmtId="0" fontId="19" fillId="0" borderId="33" xfId="0" applyFont="1" applyBorder="1" applyProtection="1"/>
    <xf numFmtId="0" fontId="0" fillId="30" borderId="16" xfId="0" applyFill="1" applyBorder="1" applyAlignment="1" applyProtection="1">
      <alignment horizontal="center"/>
    </xf>
    <xf numFmtId="0" fontId="23" fillId="0" borderId="11" xfId="0" applyFont="1" applyFill="1" applyBorder="1" applyAlignment="1" applyProtection="1">
      <alignment horizontal="left"/>
    </xf>
    <xf numFmtId="0" fontId="23" fillId="0" borderId="15" xfId="0" applyFont="1" applyBorder="1" applyProtection="1"/>
    <xf numFmtId="0" fontId="30" fillId="0" borderId="36" xfId="0" applyFont="1" applyBorder="1" applyProtection="1"/>
    <xf numFmtId="0" fontId="17" fillId="0" borderId="39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2" fillId="26" borderId="10" xfId="0" applyFont="1" applyFill="1" applyBorder="1"/>
    <xf numFmtId="0" fontId="17" fillId="0" borderId="10" xfId="0" applyFont="1" applyFill="1" applyBorder="1" applyAlignment="1">
      <alignment horizontal="left"/>
    </xf>
    <xf numFmtId="0" fontId="1" fillId="25" borderId="10" xfId="46" applyFill="1" applyBorder="1" applyAlignment="1">
      <alignment horizontal="right"/>
    </xf>
    <xf numFmtId="0" fontId="0" fillId="32" borderId="0" xfId="0" applyFill="1"/>
    <xf numFmtId="0" fontId="0" fillId="34" borderId="10" xfId="0" applyFill="1" applyBorder="1"/>
    <xf numFmtId="44" fontId="1" fillId="35" borderId="10" xfId="41" applyFill="1" applyBorder="1"/>
    <xf numFmtId="44" fontId="50" fillId="35" borderId="10" xfId="41" applyFont="1" applyFill="1" applyBorder="1"/>
    <xf numFmtId="0" fontId="2" fillId="33" borderId="10" xfId="0" applyFont="1" applyFill="1" applyBorder="1"/>
    <xf numFmtId="0" fontId="10" fillId="35" borderId="10" xfId="0" applyFont="1" applyFill="1" applyBorder="1"/>
    <xf numFmtId="0" fontId="0" fillId="34" borderId="0" xfId="0" applyFill="1"/>
    <xf numFmtId="0" fontId="0" fillId="34" borderId="0" xfId="0" applyFill="1" applyBorder="1"/>
    <xf numFmtId="0" fontId="5" fillId="34" borderId="0" xfId="0" applyFont="1" applyFill="1" applyBorder="1"/>
    <xf numFmtId="44" fontId="50" fillId="0" borderId="10" xfId="41" applyFont="1" applyFill="1" applyBorder="1"/>
    <xf numFmtId="0" fontId="0" fillId="0" borderId="10" xfId="0" applyFont="1" applyFill="1" applyBorder="1"/>
    <xf numFmtId="0" fontId="17" fillId="0" borderId="3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31" fillId="0" borderId="0" xfId="0" applyFont="1"/>
    <xf numFmtId="0" fontId="19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0" fillId="34" borderId="0" xfId="0" applyFill="1" applyProtection="1"/>
    <xf numFmtId="0" fontId="0" fillId="34" borderId="0" xfId="0" applyFill="1" applyProtection="1">
      <protection locked="0"/>
    </xf>
    <xf numFmtId="165" fontId="0" fillId="34" borderId="0" xfId="0" applyNumberFormat="1" applyFill="1" applyBorder="1" applyProtection="1"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10" xfId="36" applyFill="1" applyBorder="1" applyAlignment="1" applyProtection="1">
      <alignment horizontal="center"/>
    </xf>
    <xf numFmtId="0" fontId="11" fillId="0" borderId="12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" fillId="25" borderId="10" xfId="46" applyFont="1" applyFill="1" applyBorder="1" applyAlignment="1"/>
    <xf numFmtId="0" fontId="1" fillId="25" borderId="35" xfId="0" applyFont="1" applyFill="1" applyBorder="1" applyAlignment="1" applyProtection="1">
      <protection locked="0"/>
    </xf>
    <xf numFmtId="0" fontId="0" fillId="24" borderId="16" xfId="0" applyFill="1" applyBorder="1"/>
    <xf numFmtId="0" fontId="0" fillId="0" borderId="40" xfId="0" applyBorder="1"/>
    <xf numFmtId="0" fontId="0" fillId="27" borderId="16" xfId="0" applyFill="1" applyBorder="1"/>
    <xf numFmtId="0" fontId="0" fillId="0" borderId="40" xfId="0" applyBorder="1" applyProtection="1"/>
    <xf numFmtId="0" fontId="0" fillId="28" borderId="16" xfId="0" applyFill="1" applyBorder="1"/>
    <xf numFmtId="0" fontId="0" fillId="0" borderId="40" xfId="0" applyFill="1" applyBorder="1"/>
    <xf numFmtId="0" fontId="0" fillId="29" borderId="16" xfId="0" applyFill="1" applyBorder="1"/>
    <xf numFmtId="0" fontId="0" fillId="26" borderId="16" xfId="0" applyFill="1" applyBorder="1"/>
    <xf numFmtId="0" fontId="0" fillId="32" borderId="15" xfId="0" applyFill="1" applyBorder="1"/>
    <xf numFmtId="165" fontId="0" fillId="32" borderId="15" xfId="0" applyNumberFormat="1" applyFill="1" applyBorder="1"/>
    <xf numFmtId="165" fontId="0" fillId="32" borderId="16" xfId="0" applyNumberFormat="1" applyFill="1" applyBorder="1"/>
    <xf numFmtId="0" fontId="0" fillId="32" borderId="15" xfId="0" applyFill="1" applyBorder="1" applyProtection="1"/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5">
    <cellStyle name="_Kalkulátor spotřeby 750" xfId="1" xr:uid="{00000000-0005-0000-0000-000000000000}"/>
    <cellStyle name="_nabidka" xfId="2" xr:uid="{00000000-0005-0000-0000-000001000000}"/>
    <cellStyle name="20% - Accent1" xfId="3" xr:uid="{00000000-0005-0000-0000-000002000000}"/>
    <cellStyle name="20% - Accent2" xfId="4" xr:uid="{00000000-0005-0000-0000-000003000000}"/>
    <cellStyle name="20% - Accent3" xfId="5" xr:uid="{00000000-0005-0000-0000-000004000000}"/>
    <cellStyle name="20% - Accent4" xfId="6" xr:uid="{00000000-0005-0000-0000-000005000000}"/>
    <cellStyle name="20% - Accent5" xfId="7" xr:uid="{00000000-0005-0000-0000-000006000000}"/>
    <cellStyle name="20% - Accent6" xfId="8" xr:uid="{00000000-0005-0000-0000-000007000000}"/>
    <cellStyle name="40% - Accent1" xfId="9" xr:uid="{00000000-0005-0000-0000-000008000000}"/>
    <cellStyle name="40% - Accent2" xfId="10" xr:uid="{00000000-0005-0000-0000-000009000000}"/>
    <cellStyle name="40% - Accent3" xfId="11" xr:uid="{00000000-0005-0000-0000-00000A000000}"/>
    <cellStyle name="40% - Accent4" xfId="12" xr:uid="{00000000-0005-0000-0000-00000B000000}"/>
    <cellStyle name="40% - Accent5" xfId="13" xr:uid="{00000000-0005-0000-0000-00000C000000}"/>
    <cellStyle name="40% - Accent6" xfId="14" xr:uid="{00000000-0005-0000-0000-00000D000000}"/>
    <cellStyle name="60% - Accent1" xfId="15" xr:uid="{00000000-0005-0000-0000-00000E000000}"/>
    <cellStyle name="60% - Accent2" xfId="16" xr:uid="{00000000-0005-0000-0000-00000F000000}"/>
    <cellStyle name="60% - Accent3" xfId="17" xr:uid="{00000000-0005-0000-0000-000010000000}"/>
    <cellStyle name="60% - Accent4" xfId="18" xr:uid="{00000000-0005-0000-0000-000011000000}"/>
    <cellStyle name="60% - Accent5" xfId="19" xr:uid="{00000000-0005-0000-0000-000012000000}"/>
    <cellStyle name="60% - Accent6" xfId="20" xr:uid="{00000000-0005-0000-0000-000013000000}"/>
    <cellStyle name="Accent1" xfId="21" xr:uid="{00000000-0005-0000-0000-000014000000}"/>
    <cellStyle name="Accent2" xfId="22" xr:uid="{00000000-0005-0000-0000-000015000000}"/>
    <cellStyle name="Accent3" xfId="23" xr:uid="{00000000-0005-0000-0000-000016000000}"/>
    <cellStyle name="Accent4" xfId="24" xr:uid="{00000000-0005-0000-0000-000017000000}"/>
    <cellStyle name="Accent5" xfId="25" xr:uid="{00000000-0005-0000-0000-000018000000}"/>
    <cellStyle name="Accent6" xfId="26" xr:uid="{00000000-0005-0000-0000-000019000000}"/>
    <cellStyle name="Bad" xfId="27" xr:uid="{00000000-0005-0000-0000-00001A000000}"/>
    <cellStyle name="Calculation" xfId="28" xr:uid="{00000000-0005-0000-0000-00001B000000}"/>
    <cellStyle name="Čárka 2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Hypertextový odkaz" xfId="36" builtinId="8"/>
    <cellStyle name="Hypertextový odkaz 2" xfId="37" xr:uid="{00000000-0005-0000-0000-000024000000}"/>
    <cellStyle name="Check Cell" xfId="38" xr:uid="{00000000-0005-0000-0000-000025000000}"/>
    <cellStyle name="Input" xfId="39" xr:uid="{00000000-0005-0000-0000-000026000000}"/>
    <cellStyle name="Linked Cell" xfId="40" xr:uid="{00000000-0005-0000-0000-000027000000}"/>
    <cellStyle name="Měna" xfId="41" builtinId="4"/>
    <cellStyle name="Měna 2" xfId="42" xr:uid="{00000000-0005-0000-0000-000029000000}"/>
    <cellStyle name="Neutral" xfId="43" xr:uid="{00000000-0005-0000-0000-00002A000000}"/>
    <cellStyle name="Normální" xfId="0" builtinId="0"/>
    <cellStyle name="Normální 2" xfId="44" xr:uid="{00000000-0005-0000-0000-00002C000000}"/>
    <cellStyle name="Normální 3" xfId="45" xr:uid="{00000000-0005-0000-0000-00002D000000}"/>
    <cellStyle name="normální_Kalkulátor spotřeby 750" xfId="46" xr:uid="{00000000-0005-0000-0000-00002F000000}"/>
    <cellStyle name="Note" xfId="47" xr:uid="{00000000-0005-0000-0000-000030000000}"/>
    <cellStyle name="Output" xfId="48" xr:uid="{00000000-0005-0000-0000-000031000000}"/>
    <cellStyle name="Procenta" xfId="49" builtinId="5"/>
    <cellStyle name="Procenta 2" xfId="50" xr:uid="{00000000-0005-0000-0000-000034000000}"/>
    <cellStyle name="Standard_Tabelle1" xfId="51" xr:uid="{00000000-0005-0000-0000-000035000000}"/>
    <cellStyle name="Title" xfId="52" xr:uid="{00000000-0005-0000-0000-000036000000}"/>
    <cellStyle name="Total" xfId="53" xr:uid="{00000000-0005-0000-0000-000037000000}"/>
    <cellStyle name="Warning Text" xfId="54" xr:uid="{00000000-0005-0000-0000-00003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http://www.wago.cz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http://www.wago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30481</xdr:colOff>
      <xdr:row>0</xdr:row>
      <xdr:rowOff>1</xdr:rowOff>
    </xdr:from>
    <xdr:to>
      <xdr:col>11</xdr:col>
      <xdr:colOff>93905</xdr:colOff>
      <xdr:row>2</xdr:row>
      <xdr:rowOff>38101</xdr:rowOff>
    </xdr:to>
    <xdr:pic>
      <xdr:nvPicPr>
        <xdr:cNvPr id="4" name="Grafický objekt 24">
          <a:extLst>
            <a:ext uri="{FF2B5EF4-FFF2-40B4-BE49-F238E27FC236}">
              <a16:creationId xmlns:a16="http://schemas.microsoft.com/office/drawing/2014/main" id="{B913C407-F366-4AA6-919F-9476DE4B35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39641" y="1"/>
          <a:ext cx="1099744" cy="373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22861</xdr:colOff>
      <xdr:row>0</xdr:row>
      <xdr:rowOff>4573</xdr:rowOff>
    </xdr:from>
    <xdr:to>
      <xdr:col>11</xdr:col>
      <xdr:colOff>137161</xdr:colOff>
      <xdr:row>2</xdr:row>
      <xdr:rowOff>34937</xdr:rowOff>
    </xdr:to>
    <xdr:pic>
      <xdr:nvPicPr>
        <xdr:cNvPr id="3" name="Grafický objekt 452">
          <a:extLst>
            <a:ext uri="{FF2B5EF4-FFF2-40B4-BE49-F238E27FC236}">
              <a16:creationId xmlns:a16="http://schemas.microsoft.com/office/drawing/2014/main" id="{5BEC8A7A-8785-4A76-9E12-4861134E87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41165" y="4573"/>
          <a:ext cx="1150620" cy="365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76200</xdr:rowOff>
    </xdr:from>
    <xdr:to>
      <xdr:col>3</xdr:col>
      <xdr:colOff>1104900</xdr:colOff>
      <xdr:row>5</xdr:row>
      <xdr:rowOff>76200</xdr:rowOff>
    </xdr:to>
    <xdr:pic>
      <xdr:nvPicPr>
        <xdr:cNvPr id="13726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F18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76200"/>
          <a:ext cx="2247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85725</xdr:rowOff>
    </xdr:from>
    <xdr:to>
      <xdr:col>4</xdr:col>
      <xdr:colOff>0</xdr:colOff>
      <xdr:row>5</xdr:row>
      <xdr:rowOff>85725</xdr:rowOff>
    </xdr:to>
    <xdr:pic>
      <xdr:nvPicPr>
        <xdr:cNvPr id="144431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F3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85725"/>
          <a:ext cx="2257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7"/>
  <dimension ref="A1:K73"/>
  <sheetViews>
    <sheetView showGridLines="0" zoomScale="130" zoomScaleNormal="130" workbookViewId="0">
      <selection activeCell="B17" sqref="B17"/>
    </sheetView>
  </sheetViews>
  <sheetFormatPr defaultRowHeight="13.2" x14ac:dyDescent="0.25"/>
  <cols>
    <col min="1" max="1" width="2.109375" style="146" customWidth="1"/>
    <col min="2" max="2" width="9" style="14" customWidth="1"/>
    <col min="3" max="3" width="8.109375" style="92" hidden="1" customWidth="1"/>
    <col min="4" max="4" width="7.6640625" style="14" customWidth="1"/>
    <col min="5" max="5" width="9.33203125" style="14" bestFit="1" customWidth="1"/>
    <col min="6" max="6" width="8.88671875" style="101" customWidth="1"/>
    <col min="7" max="7" width="2.33203125" style="102" customWidth="1"/>
    <col min="8" max="8" width="8.5546875" style="103" customWidth="1"/>
    <col min="9" max="9" width="3.88671875" style="104" customWidth="1"/>
    <col min="10" max="10" width="16.88671875" style="105" customWidth="1"/>
    <col min="11" max="11" width="15.109375" style="97" customWidth="1"/>
  </cols>
  <sheetData>
    <row r="1" spans="1:11" x14ac:dyDescent="0.25">
      <c r="A1" s="89" t="s">
        <v>11</v>
      </c>
      <c r="B1" s="90"/>
      <c r="C1" s="90"/>
      <c r="D1" s="91"/>
      <c r="E1" s="92"/>
      <c r="F1" s="93"/>
      <c r="G1" s="94"/>
      <c r="H1" s="95"/>
      <c r="I1" s="96"/>
      <c r="J1" s="95"/>
    </row>
    <row r="2" spans="1:11" x14ac:dyDescent="0.25">
      <c r="A2" s="98" t="s">
        <v>441</v>
      </c>
      <c r="B2" s="99"/>
      <c r="C2" s="99"/>
      <c r="D2" s="99"/>
      <c r="E2" s="92"/>
      <c r="F2" s="93"/>
      <c r="G2" s="94"/>
      <c r="H2" s="95"/>
      <c r="I2" s="96"/>
      <c r="J2" s="95"/>
    </row>
    <row r="3" spans="1:11" ht="13.8" thickBot="1" x14ac:dyDescent="0.3">
      <c r="A3" s="100"/>
    </row>
    <row r="4" spans="1:11" x14ac:dyDescent="0.25">
      <c r="A4" s="106" t="s">
        <v>20</v>
      </c>
      <c r="B4" s="107"/>
      <c r="C4" s="108"/>
      <c r="D4" s="107"/>
      <c r="E4" s="107"/>
      <c r="F4" s="109"/>
      <c r="G4" s="110"/>
      <c r="H4" s="111"/>
      <c r="I4" s="112"/>
      <c r="J4" s="113" t="s">
        <v>21</v>
      </c>
    </row>
    <row r="5" spans="1:11" ht="13.8" thickBot="1" x14ac:dyDescent="0.3">
      <c r="A5" s="114"/>
      <c r="B5" s="115" t="s">
        <v>22</v>
      </c>
      <c r="C5" s="116"/>
      <c r="D5" s="117"/>
      <c r="E5" s="148" t="s">
        <v>7</v>
      </c>
      <c r="F5" s="149"/>
      <c r="G5" s="150"/>
      <c r="H5" s="151" t="s">
        <v>23</v>
      </c>
      <c r="I5" s="152"/>
      <c r="J5" s="153">
        <f>SUM(D9:D72)</f>
        <v>44</v>
      </c>
      <c r="K5" s="154" t="str">
        <f>IF(J5&gt;64,"počet modulů přesáhl 64ks!"," ")</f>
        <v xml:space="preserve"> </v>
      </c>
    </row>
    <row r="6" spans="1:11" ht="13.8" thickBot="1" x14ac:dyDescent="0.3">
      <c r="A6" s="118"/>
      <c r="B6" s="119">
        <v>8101</v>
      </c>
      <c r="C6" s="120" t="str">
        <f>IF(AND(MID(B6,4,1)&lt;&gt;"-",MID(B6,5,1)&lt;&gt;"-" ),CONCATENATE($B$5,B6),B6)</f>
        <v>750-8101</v>
      </c>
      <c r="D6" s="121"/>
      <c r="E6" s="122">
        <f>IF(ISERROR(VLOOKUP(C6,'750-753 CZ'!B5:F679,4,FALSE)),0,VLOOKUP(C6,'750-753 CZ'!B5:F679,4,FALSE))</f>
        <v>1700</v>
      </c>
      <c r="F6" s="123" t="s">
        <v>24</v>
      </c>
      <c r="G6" s="124"/>
      <c r="H6" s="125">
        <f>E6</f>
        <v>1700</v>
      </c>
      <c r="I6" s="152"/>
      <c r="J6" s="155"/>
      <c r="K6" s="156"/>
    </row>
    <row r="7" spans="1:11" ht="13.8" thickBot="1" x14ac:dyDescent="0.3">
      <c r="A7" s="106" t="s">
        <v>25</v>
      </c>
      <c r="B7" s="126"/>
      <c r="C7" s="108"/>
      <c r="D7" s="107"/>
      <c r="E7" s="127"/>
      <c r="F7" s="128"/>
      <c r="G7" s="129"/>
      <c r="H7" s="130"/>
      <c r="I7" s="152"/>
      <c r="J7" s="157"/>
      <c r="K7" s="156"/>
    </row>
    <row r="8" spans="1:11" x14ac:dyDescent="0.25">
      <c r="A8" s="131"/>
      <c r="B8" s="132" t="s">
        <v>22</v>
      </c>
      <c r="C8" s="133"/>
      <c r="D8" s="134" t="s">
        <v>176</v>
      </c>
      <c r="E8" s="135" t="s">
        <v>26</v>
      </c>
      <c r="F8" s="136" t="s">
        <v>27</v>
      </c>
      <c r="G8" s="137"/>
      <c r="H8" s="138"/>
      <c r="I8" s="158"/>
      <c r="J8" s="136" t="s">
        <v>28</v>
      </c>
      <c r="K8" s="159"/>
    </row>
    <row r="9" spans="1:11" x14ac:dyDescent="0.25">
      <c r="A9" s="139">
        <v>1</v>
      </c>
      <c r="B9" s="168">
        <v>497</v>
      </c>
      <c r="C9" s="120" t="str">
        <f t="shared" ref="C9:C40" si="0">CONCATENATE("750-",B9)</f>
        <v>750-497</v>
      </c>
      <c r="D9" s="141">
        <v>6</v>
      </c>
      <c r="E9" s="142">
        <f>IF(ISERROR(VLOOKUP(C9,'750-753 CZ'!B5:F682,3,FALSE)),0,VLOOKUP(C9,'750-753 CZ'!B5:F682,3,FALSE))</f>
        <v>105</v>
      </c>
      <c r="F9" s="143">
        <f t="shared" ref="F9:F40" si="1">IF(ISBLANK(B9)," ",IF(OR(B9=613,B9=628),0,SUM(F8)+D9*E9))</f>
        <v>630</v>
      </c>
      <c r="G9" s="144" t="str">
        <f>IF(H9&gt;=0,"","!!!")</f>
        <v/>
      </c>
      <c r="H9" s="160">
        <f>IF(B9=613,2000,IF(B9=628,400,H6-D9*E9))</f>
        <v>1070</v>
      </c>
      <c r="I9" s="161"/>
      <c r="J9" s="162"/>
      <c r="K9" s="163" t="str">
        <f t="shared" ref="K9:K40" si="2">IF(G9="!!!","Vlož 750-613"," ")</f>
        <v xml:space="preserve"> </v>
      </c>
    </row>
    <row r="10" spans="1:11" x14ac:dyDescent="0.25">
      <c r="A10" s="139">
        <v>2</v>
      </c>
      <c r="B10" s="168">
        <v>451</v>
      </c>
      <c r="C10" s="120" t="str">
        <f t="shared" si="0"/>
        <v>750-451</v>
      </c>
      <c r="D10" s="141">
        <v>7</v>
      </c>
      <c r="E10" s="142">
        <f>IF(ISERROR(VLOOKUP(C10,'750-753 CZ'!B5:F683,3,FALSE)),0,VLOOKUP(C10,'750-753 CZ'!B5:F683,3,FALSE))</f>
        <v>110</v>
      </c>
      <c r="F10" s="143">
        <f t="shared" si="1"/>
        <v>1400</v>
      </c>
      <c r="G10" s="144" t="str">
        <f t="shared" ref="G10:G41" si="3">IF(ISBLANK(B10)," ",IF(H10&gt;=0,"","!!!"))</f>
        <v/>
      </c>
      <c r="H10" s="160">
        <f t="shared" ref="H10:H41" si="4">IF(B10=613,2000,IF(B10=628,400,H9-D10*E10))</f>
        <v>300</v>
      </c>
      <c r="I10" s="161"/>
      <c r="J10" s="162"/>
      <c r="K10" s="163" t="str">
        <f t="shared" si="2"/>
        <v xml:space="preserve"> </v>
      </c>
    </row>
    <row r="11" spans="1:11" x14ac:dyDescent="0.25">
      <c r="A11" s="145">
        <v>3</v>
      </c>
      <c r="B11" s="168">
        <v>1405</v>
      </c>
      <c r="C11" s="120" t="str">
        <f t="shared" si="0"/>
        <v>750-1405</v>
      </c>
      <c r="D11" s="141">
        <v>1</v>
      </c>
      <c r="E11" s="142">
        <f>IF(ISERROR(VLOOKUP(C11,'750-753 CZ'!B5:F684,3,FALSE)),0,VLOOKUP(C11,'750-753 CZ'!B5:F684,3,FALSE))</f>
        <v>25</v>
      </c>
      <c r="F11" s="143">
        <f t="shared" si="1"/>
        <v>1425</v>
      </c>
      <c r="G11" s="144" t="str">
        <f t="shared" si="3"/>
        <v/>
      </c>
      <c r="H11" s="160">
        <f t="shared" si="4"/>
        <v>275</v>
      </c>
      <c r="I11" s="161"/>
      <c r="J11" s="162"/>
      <c r="K11" s="163" t="str">
        <f t="shared" si="2"/>
        <v xml:space="preserve"> </v>
      </c>
    </row>
    <row r="12" spans="1:11" x14ac:dyDescent="0.25">
      <c r="A12" s="139">
        <v>4</v>
      </c>
      <c r="B12" s="168">
        <v>613</v>
      </c>
      <c r="C12" s="120" t="str">
        <f>CONCATENATE("750-",B12)</f>
        <v>750-613</v>
      </c>
      <c r="D12" s="141">
        <v>1</v>
      </c>
      <c r="E12" s="142">
        <f>IF(ISERROR(VLOOKUP(C12,'750-753 CZ'!B5:F685,3,FALSE)),0,VLOOKUP(C12,'750-753 CZ'!B5:F685,3,FALSE))</f>
        <v>0</v>
      </c>
      <c r="F12" s="143">
        <f t="shared" si="1"/>
        <v>0</v>
      </c>
      <c r="G12" s="144" t="str">
        <f t="shared" si="3"/>
        <v/>
      </c>
      <c r="H12" s="160">
        <f t="shared" si="4"/>
        <v>2000</v>
      </c>
      <c r="I12" s="161"/>
      <c r="J12" s="162"/>
      <c r="K12" s="163" t="str">
        <f t="shared" si="2"/>
        <v xml:space="preserve"> </v>
      </c>
    </row>
    <row r="13" spans="1:11" x14ac:dyDescent="0.25">
      <c r="A13" s="145">
        <v>5</v>
      </c>
      <c r="B13" s="168">
        <v>597</v>
      </c>
      <c r="C13" s="120" t="str">
        <f>CONCATENATE("750-",B13)</f>
        <v>750-597</v>
      </c>
      <c r="D13" s="141">
        <v>10</v>
      </c>
      <c r="E13" s="142">
        <f>IF(ISERROR(VLOOKUP(C13,'750-753 CZ'!B5:F686,3,FALSE)),0,VLOOKUP(C13,'750-753 CZ'!B5:F686,3,FALSE))</f>
        <v>61</v>
      </c>
      <c r="F13" s="143">
        <f t="shared" si="1"/>
        <v>610</v>
      </c>
      <c r="G13" s="144" t="str">
        <f t="shared" si="3"/>
        <v/>
      </c>
      <c r="H13" s="160">
        <f t="shared" si="4"/>
        <v>1390</v>
      </c>
      <c r="I13" s="161"/>
      <c r="J13" s="162"/>
      <c r="K13" s="163" t="str">
        <f t="shared" si="2"/>
        <v xml:space="preserve"> </v>
      </c>
    </row>
    <row r="14" spans="1:11" x14ac:dyDescent="0.25">
      <c r="A14" s="139">
        <v>6</v>
      </c>
      <c r="B14" s="168">
        <v>1504</v>
      </c>
      <c r="C14" s="120" t="str">
        <f t="shared" ref="C14:C15" si="5">CONCATENATE("750-",B14)</f>
        <v>750-1504</v>
      </c>
      <c r="D14" s="141">
        <v>17</v>
      </c>
      <c r="E14" s="142">
        <f>IF(ISERROR(VLOOKUP(C14,'750-753 CZ'!B5:F687,3,FALSE)),0,VLOOKUP(C14,'750-753 CZ'!B5:F687,3,FALSE))</f>
        <v>40</v>
      </c>
      <c r="F14" s="143">
        <f t="shared" si="1"/>
        <v>1290</v>
      </c>
      <c r="G14" s="144" t="str">
        <f t="shared" si="3"/>
        <v/>
      </c>
      <c r="H14" s="160">
        <f t="shared" si="4"/>
        <v>710</v>
      </c>
      <c r="I14" s="161"/>
      <c r="J14" s="162"/>
      <c r="K14" s="163" t="str">
        <f t="shared" si="2"/>
        <v xml:space="preserve"> </v>
      </c>
    </row>
    <row r="15" spans="1:11" x14ac:dyDescent="0.25">
      <c r="A15" s="145">
        <v>7</v>
      </c>
      <c r="B15" s="168">
        <v>600</v>
      </c>
      <c r="C15" s="120" t="str">
        <f t="shared" si="5"/>
        <v>750-600</v>
      </c>
      <c r="D15" s="141">
        <v>1</v>
      </c>
      <c r="E15" s="142">
        <f>IF(ISERROR(VLOOKUP(C15,'750-753 CZ'!B5:F688,3,FALSE)),0,VLOOKUP(C15,'750-753 CZ'!B5:F688,3,FALSE))</f>
        <v>0</v>
      </c>
      <c r="F15" s="143">
        <f>IF(ISBLANK(B15)," ",IF(OR(B15=613,B15=628),0,SUM(F14)+D15*E15))</f>
        <v>1290</v>
      </c>
      <c r="G15" s="144" t="str">
        <f t="shared" si="3"/>
        <v/>
      </c>
      <c r="H15" s="160">
        <f>IF(B15=613,2000,IF(B15=628,400,H14-D15*E15))</f>
        <v>710</v>
      </c>
      <c r="I15" s="161"/>
      <c r="J15" s="162"/>
      <c r="K15" s="163" t="str">
        <f t="shared" si="2"/>
        <v xml:space="preserve"> </v>
      </c>
    </row>
    <row r="16" spans="1:11" x14ac:dyDescent="0.25">
      <c r="A16" s="139">
        <v>8</v>
      </c>
      <c r="B16" s="195">
        <v>0</v>
      </c>
      <c r="C16" s="120" t="str">
        <f t="shared" si="0"/>
        <v>750-0</v>
      </c>
      <c r="D16" s="141">
        <v>1</v>
      </c>
      <c r="E16" s="142">
        <f>IF(ISERROR(VLOOKUP(C16,'750-753 CZ'!B5:F689,3,FALSE)),0,VLOOKUP(C16,'750-753 CZ'!B5:F689,3,FALSE))</f>
        <v>0</v>
      </c>
      <c r="F16" s="143">
        <f t="shared" si="1"/>
        <v>1290</v>
      </c>
      <c r="G16" s="144" t="str">
        <f t="shared" si="3"/>
        <v/>
      </c>
      <c r="H16" s="160">
        <f t="shared" si="4"/>
        <v>710</v>
      </c>
      <c r="I16" s="161"/>
      <c r="J16" s="162"/>
      <c r="K16" s="163" t="str">
        <f t="shared" si="2"/>
        <v xml:space="preserve"> </v>
      </c>
    </row>
    <row r="17" spans="1:11" x14ac:dyDescent="0.25">
      <c r="A17" s="145">
        <v>9</v>
      </c>
      <c r="B17" s="168"/>
      <c r="C17" s="120"/>
      <c r="D17" s="141">
        <v>0</v>
      </c>
      <c r="E17" s="142">
        <f>IF(ISERROR(VLOOKUP(C17,'750-753 CZ'!B5:F690,3,FALSE)),0,VLOOKUP(C17,'750-753 CZ'!B5:F690,3,FALSE))</f>
        <v>0</v>
      </c>
      <c r="F17" s="143" t="str">
        <f t="shared" si="1"/>
        <v xml:space="preserve"> </v>
      </c>
      <c r="G17" s="144" t="str">
        <f t="shared" si="3"/>
        <v xml:space="preserve"> </v>
      </c>
      <c r="H17" s="160">
        <f t="shared" si="4"/>
        <v>710</v>
      </c>
      <c r="I17" s="161"/>
      <c r="J17" s="162"/>
      <c r="K17" s="163" t="str">
        <f t="shared" si="2"/>
        <v xml:space="preserve"> </v>
      </c>
    </row>
    <row r="18" spans="1:11" x14ac:dyDescent="0.25">
      <c r="A18" s="139">
        <v>10</v>
      </c>
      <c r="B18" s="168"/>
      <c r="C18" s="120"/>
      <c r="D18" s="141">
        <v>0</v>
      </c>
      <c r="E18" s="142">
        <f>IF(ISERROR(VLOOKUP(C18,'750-753 CZ'!B5:F691,3,FALSE)),0,VLOOKUP(C18,'750-753 CZ'!B5:F691,3,FALSE))</f>
        <v>0</v>
      </c>
      <c r="F18" s="143" t="str">
        <f t="shared" si="1"/>
        <v xml:space="preserve"> </v>
      </c>
      <c r="G18" s="144" t="str">
        <f t="shared" si="3"/>
        <v xml:space="preserve"> </v>
      </c>
      <c r="H18" s="160">
        <f t="shared" si="4"/>
        <v>710</v>
      </c>
      <c r="I18" s="161"/>
      <c r="J18" s="162"/>
      <c r="K18" s="163" t="str">
        <f t="shared" si="2"/>
        <v xml:space="preserve"> </v>
      </c>
    </row>
    <row r="19" spans="1:11" x14ac:dyDescent="0.25">
      <c r="A19" s="145">
        <v>11</v>
      </c>
      <c r="B19" s="168"/>
      <c r="C19" s="120"/>
      <c r="D19" s="141">
        <v>0</v>
      </c>
      <c r="E19" s="142">
        <f>IF(ISERROR(VLOOKUP(C19,'750-753 CZ'!B5:F692,3,FALSE)),0,VLOOKUP(C19,'750-753 CZ'!B5:F692,3,FALSE))</f>
        <v>0</v>
      </c>
      <c r="F19" s="143" t="str">
        <f t="shared" si="1"/>
        <v xml:space="preserve"> </v>
      </c>
      <c r="G19" s="144" t="str">
        <f t="shared" si="3"/>
        <v xml:space="preserve"> </v>
      </c>
      <c r="H19" s="160">
        <f t="shared" si="4"/>
        <v>710</v>
      </c>
      <c r="I19" s="161"/>
      <c r="J19" s="162"/>
      <c r="K19" s="163" t="str">
        <f t="shared" si="2"/>
        <v xml:space="preserve"> </v>
      </c>
    </row>
    <row r="20" spans="1:11" x14ac:dyDescent="0.25">
      <c r="A20" s="139">
        <v>12</v>
      </c>
      <c r="B20" s="196"/>
      <c r="C20" s="120"/>
      <c r="D20" s="141">
        <v>0</v>
      </c>
      <c r="E20" s="142">
        <f>IF(ISERROR(VLOOKUP(C20,'750-753 CZ'!B5:F693,3,FALSE)),0,VLOOKUP(C20,'750-753 CZ'!B5:F693,3,FALSE))</f>
        <v>0</v>
      </c>
      <c r="F20" s="143" t="str">
        <f t="shared" si="1"/>
        <v xml:space="preserve"> </v>
      </c>
      <c r="G20" s="144" t="str">
        <f t="shared" si="3"/>
        <v xml:space="preserve"> </v>
      </c>
      <c r="H20" s="160">
        <f t="shared" si="4"/>
        <v>710</v>
      </c>
      <c r="I20" s="161"/>
      <c r="J20" s="162"/>
      <c r="K20" s="163" t="str">
        <f t="shared" si="2"/>
        <v xml:space="preserve"> </v>
      </c>
    </row>
    <row r="21" spans="1:11" x14ac:dyDescent="0.25">
      <c r="A21" s="145">
        <v>13</v>
      </c>
      <c r="B21" s="196"/>
      <c r="C21" s="120" t="str">
        <f t="shared" si="0"/>
        <v>750-</v>
      </c>
      <c r="D21" s="141">
        <v>0</v>
      </c>
      <c r="E21" s="142">
        <f>IF(ISERROR(VLOOKUP(C21,'750-753 CZ'!B5:F694,3,FALSE)),0,VLOOKUP(C21,'750-753 CZ'!B5:F694,3,FALSE))</f>
        <v>0</v>
      </c>
      <c r="F21" s="143" t="str">
        <f t="shared" si="1"/>
        <v xml:space="preserve"> </v>
      </c>
      <c r="G21" s="144" t="str">
        <f t="shared" si="3"/>
        <v xml:space="preserve"> </v>
      </c>
      <c r="H21" s="160">
        <f t="shared" si="4"/>
        <v>710</v>
      </c>
      <c r="I21" s="161"/>
      <c r="J21" s="162"/>
      <c r="K21" s="163" t="str">
        <f t="shared" si="2"/>
        <v xml:space="preserve"> </v>
      </c>
    </row>
    <row r="22" spans="1:11" x14ac:dyDescent="0.25">
      <c r="A22" s="145">
        <v>14</v>
      </c>
      <c r="B22" s="196"/>
      <c r="C22" s="120" t="str">
        <f t="shared" si="0"/>
        <v>750-</v>
      </c>
      <c r="D22" s="141">
        <v>0</v>
      </c>
      <c r="E22" s="142">
        <f>IF(ISERROR(VLOOKUP(C22,'750-753 CZ'!B5:F695,3,FALSE)),0,VLOOKUP(C22,'750-753 CZ'!B5:F695,3,FALSE))</f>
        <v>0</v>
      </c>
      <c r="F22" s="143" t="str">
        <f t="shared" si="1"/>
        <v xml:space="preserve"> </v>
      </c>
      <c r="G22" s="144" t="str">
        <f t="shared" si="3"/>
        <v xml:space="preserve"> </v>
      </c>
      <c r="H22" s="160">
        <f t="shared" si="4"/>
        <v>710</v>
      </c>
      <c r="I22" s="161"/>
      <c r="J22" s="162"/>
      <c r="K22" s="163" t="str">
        <f t="shared" si="2"/>
        <v xml:space="preserve"> </v>
      </c>
    </row>
    <row r="23" spans="1:11" x14ac:dyDescent="0.25">
      <c r="A23" s="139">
        <v>15</v>
      </c>
      <c r="B23" s="196"/>
      <c r="C23" s="120" t="str">
        <f t="shared" si="0"/>
        <v>750-</v>
      </c>
      <c r="D23" s="141">
        <v>0</v>
      </c>
      <c r="E23" s="142">
        <f>IF(ISERROR(VLOOKUP(C23,'750-753 CZ'!B5:F696,3,FALSE)),0,VLOOKUP(C23,'750-753 CZ'!B5:F696,3,FALSE))</f>
        <v>0</v>
      </c>
      <c r="F23" s="143" t="str">
        <f t="shared" si="1"/>
        <v xml:space="preserve"> </v>
      </c>
      <c r="G23" s="144" t="str">
        <f t="shared" si="3"/>
        <v xml:space="preserve"> </v>
      </c>
      <c r="H23" s="160">
        <f t="shared" si="4"/>
        <v>710</v>
      </c>
      <c r="I23" s="161"/>
      <c r="J23" s="162"/>
      <c r="K23" s="163" t="str">
        <f t="shared" si="2"/>
        <v xml:space="preserve"> </v>
      </c>
    </row>
    <row r="24" spans="1:11" x14ac:dyDescent="0.25">
      <c r="A24" s="145">
        <v>16</v>
      </c>
      <c r="B24" s="140"/>
      <c r="C24" s="120" t="str">
        <f t="shared" si="0"/>
        <v>750-</v>
      </c>
      <c r="D24" s="141">
        <v>0</v>
      </c>
      <c r="E24" s="142">
        <f>IF(ISERROR(VLOOKUP(C24,'750-753 CZ'!B5:F697,3,FALSE)),0,VLOOKUP(C24,'750-753 CZ'!B5:F697,3,FALSE))</f>
        <v>0</v>
      </c>
      <c r="F24" s="143" t="str">
        <f t="shared" si="1"/>
        <v xml:space="preserve"> </v>
      </c>
      <c r="G24" s="144" t="str">
        <f t="shared" si="3"/>
        <v xml:space="preserve"> </v>
      </c>
      <c r="H24" s="160">
        <f t="shared" si="4"/>
        <v>710</v>
      </c>
      <c r="I24" s="161"/>
      <c r="J24" s="162"/>
      <c r="K24" s="163" t="str">
        <f t="shared" si="2"/>
        <v xml:space="preserve"> </v>
      </c>
    </row>
    <row r="25" spans="1:11" x14ac:dyDescent="0.25">
      <c r="A25" s="139">
        <v>17</v>
      </c>
      <c r="B25" s="140"/>
      <c r="C25" s="120" t="str">
        <f t="shared" si="0"/>
        <v>750-</v>
      </c>
      <c r="D25" s="141">
        <v>0</v>
      </c>
      <c r="E25" s="142">
        <f>IF(ISERROR(VLOOKUP(C25,'750-753 CZ'!B5:F698,3,FALSE)),0,VLOOKUP(C25,'750-753 CZ'!B5:F698,3,FALSE))</f>
        <v>0</v>
      </c>
      <c r="F25" s="143" t="str">
        <f t="shared" si="1"/>
        <v xml:space="preserve"> </v>
      </c>
      <c r="G25" s="144" t="str">
        <f t="shared" si="3"/>
        <v xml:space="preserve"> </v>
      </c>
      <c r="H25" s="160">
        <f t="shared" si="4"/>
        <v>710</v>
      </c>
      <c r="I25" s="161"/>
      <c r="J25" s="162"/>
      <c r="K25" s="163" t="str">
        <f t="shared" si="2"/>
        <v xml:space="preserve"> </v>
      </c>
    </row>
    <row r="26" spans="1:11" x14ac:dyDescent="0.25">
      <c r="A26" s="145">
        <v>18</v>
      </c>
      <c r="B26" s="140"/>
      <c r="C26" s="120" t="str">
        <f t="shared" si="0"/>
        <v>750-</v>
      </c>
      <c r="D26" s="141">
        <v>0</v>
      </c>
      <c r="E26" s="142">
        <f>IF(ISERROR(VLOOKUP(C26,'750-753 CZ'!B5:F699,3,FALSE)),0,VLOOKUP(C26,'750-753 CZ'!B5:F699,3,FALSE))</f>
        <v>0</v>
      </c>
      <c r="F26" s="143" t="str">
        <f t="shared" si="1"/>
        <v xml:space="preserve"> </v>
      </c>
      <c r="G26" s="144" t="str">
        <f t="shared" si="3"/>
        <v xml:space="preserve"> </v>
      </c>
      <c r="H26" s="160">
        <f t="shared" si="4"/>
        <v>710</v>
      </c>
      <c r="I26" s="161"/>
      <c r="J26" s="162"/>
      <c r="K26" s="163" t="str">
        <f t="shared" si="2"/>
        <v xml:space="preserve"> </v>
      </c>
    </row>
    <row r="27" spans="1:11" x14ac:dyDescent="0.25">
      <c r="A27" s="139">
        <v>19</v>
      </c>
      <c r="B27" s="140"/>
      <c r="C27" s="120" t="str">
        <f t="shared" si="0"/>
        <v>750-</v>
      </c>
      <c r="D27" s="141">
        <v>0</v>
      </c>
      <c r="E27" s="142">
        <f>IF(ISERROR(VLOOKUP(C27,'750-753 CZ'!B5:F700,3,FALSE)),0,VLOOKUP(C27,'750-753 CZ'!B5:F700,3,FALSE))</f>
        <v>0</v>
      </c>
      <c r="F27" s="143" t="str">
        <f t="shared" si="1"/>
        <v xml:space="preserve"> </v>
      </c>
      <c r="G27" s="144" t="str">
        <f t="shared" si="3"/>
        <v xml:space="preserve"> </v>
      </c>
      <c r="H27" s="160">
        <f t="shared" si="4"/>
        <v>710</v>
      </c>
      <c r="I27" s="161"/>
      <c r="J27" s="162"/>
      <c r="K27" s="163" t="str">
        <f t="shared" si="2"/>
        <v xml:space="preserve"> </v>
      </c>
    </row>
    <row r="28" spans="1:11" x14ac:dyDescent="0.25">
      <c r="A28" s="145">
        <v>20</v>
      </c>
      <c r="B28" s="140"/>
      <c r="C28" s="120" t="str">
        <f t="shared" si="0"/>
        <v>750-</v>
      </c>
      <c r="D28" s="141">
        <v>0</v>
      </c>
      <c r="E28" s="142">
        <f>IF(ISERROR(VLOOKUP(C28,'750-753 CZ'!B5:F701,3,FALSE)),0,VLOOKUP(C28,'750-753 CZ'!B5:F701,3,FALSE))</f>
        <v>0</v>
      </c>
      <c r="F28" s="143" t="str">
        <f t="shared" si="1"/>
        <v xml:space="preserve"> </v>
      </c>
      <c r="G28" s="144" t="str">
        <f t="shared" si="3"/>
        <v xml:space="preserve"> </v>
      </c>
      <c r="H28" s="160">
        <f t="shared" si="4"/>
        <v>710</v>
      </c>
      <c r="I28" s="161"/>
      <c r="J28" s="162"/>
      <c r="K28" s="163" t="str">
        <f t="shared" si="2"/>
        <v xml:space="preserve"> </v>
      </c>
    </row>
    <row r="29" spans="1:11" x14ac:dyDescent="0.25">
      <c r="A29" s="139">
        <v>21</v>
      </c>
      <c r="B29" s="140"/>
      <c r="C29" s="120" t="str">
        <f t="shared" si="0"/>
        <v>750-</v>
      </c>
      <c r="D29" s="141">
        <v>0</v>
      </c>
      <c r="E29" s="142">
        <f>IF(ISERROR(VLOOKUP(C29,'750-753 CZ'!B5:F702,3,FALSE)),0,VLOOKUP(C29,'750-753 CZ'!B5:F702,3,FALSE))</f>
        <v>0</v>
      </c>
      <c r="F29" s="143" t="str">
        <f t="shared" si="1"/>
        <v xml:space="preserve"> </v>
      </c>
      <c r="G29" s="144" t="str">
        <f t="shared" si="3"/>
        <v xml:space="preserve"> </v>
      </c>
      <c r="H29" s="160">
        <f t="shared" si="4"/>
        <v>710</v>
      </c>
      <c r="I29" s="161"/>
      <c r="J29" s="162"/>
      <c r="K29" s="163" t="str">
        <f t="shared" si="2"/>
        <v xml:space="preserve"> </v>
      </c>
    </row>
    <row r="30" spans="1:11" x14ac:dyDescent="0.25">
      <c r="A30" s="145">
        <v>22</v>
      </c>
      <c r="B30" s="140"/>
      <c r="C30" s="120" t="str">
        <f t="shared" si="0"/>
        <v>750-</v>
      </c>
      <c r="D30" s="141">
        <v>0</v>
      </c>
      <c r="E30" s="142">
        <f>IF(ISERROR(VLOOKUP(C30,'750-753 CZ'!B5:F703,3,FALSE)),0,VLOOKUP(C30,'750-753 CZ'!B5:F703,3,FALSE))</f>
        <v>0</v>
      </c>
      <c r="F30" s="143" t="str">
        <f t="shared" si="1"/>
        <v xml:space="preserve"> </v>
      </c>
      <c r="G30" s="144" t="str">
        <f t="shared" si="3"/>
        <v xml:space="preserve"> </v>
      </c>
      <c r="H30" s="160">
        <f t="shared" si="4"/>
        <v>710</v>
      </c>
      <c r="I30" s="161"/>
      <c r="J30" s="162"/>
      <c r="K30" s="163" t="str">
        <f t="shared" si="2"/>
        <v xml:space="preserve"> </v>
      </c>
    </row>
    <row r="31" spans="1:11" x14ac:dyDescent="0.25">
      <c r="A31" s="139">
        <v>23</v>
      </c>
      <c r="B31" s="140"/>
      <c r="C31" s="120" t="str">
        <f t="shared" si="0"/>
        <v>750-</v>
      </c>
      <c r="D31" s="141">
        <v>0</v>
      </c>
      <c r="E31" s="142">
        <f>IF(ISERROR(VLOOKUP(C31,'750-753 CZ'!B5:F704,3,FALSE)),0,VLOOKUP(C31,'750-753 CZ'!B5:F704,3,FALSE))</f>
        <v>0</v>
      </c>
      <c r="F31" s="143" t="str">
        <f t="shared" si="1"/>
        <v xml:space="preserve"> </v>
      </c>
      <c r="G31" s="144" t="str">
        <f t="shared" si="3"/>
        <v xml:space="preserve"> </v>
      </c>
      <c r="H31" s="160">
        <f t="shared" si="4"/>
        <v>710</v>
      </c>
      <c r="I31" s="161"/>
      <c r="J31" s="162"/>
      <c r="K31" s="163" t="str">
        <f t="shared" si="2"/>
        <v xml:space="preserve"> </v>
      </c>
    </row>
    <row r="32" spans="1:11" x14ac:dyDescent="0.25">
      <c r="A32" s="145">
        <v>24</v>
      </c>
      <c r="B32" s="140"/>
      <c r="C32" s="120" t="str">
        <f t="shared" si="0"/>
        <v>750-</v>
      </c>
      <c r="D32" s="141">
        <v>0</v>
      </c>
      <c r="E32" s="142">
        <f>IF(ISERROR(VLOOKUP(C32,'750-753 CZ'!B5:F705,3,FALSE)),0,VLOOKUP(C32,'750-753 CZ'!B5:F705,3,FALSE))</f>
        <v>0</v>
      </c>
      <c r="F32" s="143" t="str">
        <f t="shared" si="1"/>
        <v xml:space="preserve"> </v>
      </c>
      <c r="G32" s="144" t="str">
        <f t="shared" si="3"/>
        <v xml:space="preserve"> </v>
      </c>
      <c r="H32" s="160">
        <f t="shared" si="4"/>
        <v>710</v>
      </c>
      <c r="I32" s="161"/>
      <c r="J32" s="162"/>
      <c r="K32" s="163" t="str">
        <f t="shared" si="2"/>
        <v xml:space="preserve"> </v>
      </c>
    </row>
    <row r="33" spans="1:11" x14ac:dyDescent="0.25">
      <c r="A33" s="139">
        <v>25</v>
      </c>
      <c r="B33" s="140"/>
      <c r="C33" s="120" t="str">
        <f t="shared" si="0"/>
        <v>750-</v>
      </c>
      <c r="D33" s="141">
        <v>0</v>
      </c>
      <c r="E33" s="142">
        <f>IF(ISERROR(VLOOKUP(C33,'750-753 CZ'!B5:F706,3,FALSE)),0,VLOOKUP(C33,'750-753 CZ'!B5:F706,3,FALSE))</f>
        <v>0</v>
      </c>
      <c r="F33" s="143" t="str">
        <f t="shared" si="1"/>
        <v xml:space="preserve"> </v>
      </c>
      <c r="G33" s="144" t="str">
        <f t="shared" si="3"/>
        <v xml:space="preserve"> </v>
      </c>
      <c r="H33" s="160">
        <f t="shared" si="4"/>
        <v>710</v>
      </c>
      <c r="I33" s="161"/>
      <c r="J33" s="162"/>
      <c r="K33" s="163" t="str">
        <f t="shared" si="2"/>
        <v xml:space="preserve"> </v>
      </c>
    </row>
    <row r="34" spans="1:11" x14ac:dyDescent="0.25">
      <c r="A34" s="145">
        <v>26</v>
      </c>
      <c r="B34" s="140"/>
      <c r="C34" s="120" t="str">
        <f t="shared" si="0"/>
        <v>750-</v>
      </c>
      <c r="D34" s="141">
        <v>0</v>
      </c>
      <c r="E34" s="142">
        <f>IF(ISERROR(VLOOKUP(C34,'750-753 CZ'!B5:F707,3,FALSE)),0,VLOOKUP(C34,'750-753 CZ'!B5:F707,3,FALSE))</f>
        <v>0</v>
      </c>
      <c r="F34" s="143" t="str">
        <f t="shared" si="1"/>
        <v xml:space="preserve"> </v>
      </c>
      <c r="G34" s="144" t="str">
        <f t="shared" si="3"/>
        <v xml:space="preserve"> </v>
      </c>
      <c r="H34" s="160">
        <f t="shared" si="4"/>
        <v>710</v>
      </c>
      <c r="I34" s="161"/>
      <c r="J34" s="162"/>
      <c r="K34" s="163" t="str">
        <f t="shared" si="2"/>
        <v xml:space="preserve"> </v>
      </c>
    </row>
    <row r="35" spans="1:11" x14ac:dyDescent="0.25">
      <c r="A35" s="145">
        <v>27</v>
      </c>
      <c r="B35" s="140"/>
      <c r="C35" s="120" t="str">
        <f t="shared" si="0"/>
        <v>750-</v>
      </c>
      <c r="D35" s="141">
        <v>0</v>
      </c>
      <c r="E35" s="142">
        <f>IF(ISERROR(VLOOKUP(C35,'750-753 CZ'!B5:F708,3,FALSE)),0,VLOOKUP(C35,'750-753 CZ'!B5:F708,3,FALSE))</f>
        <v>0</v>
      </c>
      <c r="F35" s="143" t="str">
        <f t="shared" si="1"/>
        <v xml:space="preserve"> </v>
      </c>
      <c r="G35" s="144" t="str">
        <f t="shared" si="3"/>
        <v xml:space="preserve"> </v>
      </c>
      <c r="H35" s="160">
        <f t="shared" si="4"/>
        <v>710</v>
      </c>
      <c r="I35" s="161"/>
      <c r="J35" s="162"/>
      <c r="K35" s="163" t="str">
        <f t="shared" si="2"/>
        <v xml:space="preserve"> </v>
      </c>
    </row>
    <row r="36" spans="1:11" x14ac:dyDescent="0.25">
      <c r="A36" s="139">
        <v>28</v>
      </c>
      <c r="B36" s="140"/>
      <c r="C36" s="120" t="str">
        <f t="shared" si="0"/>
        <v>750-</v>
      </c>
      <c r="D36" s="141">
        <v>0</v>
      </c>
      <c r="E36" s="142">
        <f>IF(ISERROR(VLOOKUP(C36,'750-753 CZ'!B5:F709,3,FALSE)),0,VLOOKUP(C36,'750-753 CZ'!B5:F709,3,FALSE))</f>
        <v>0</v>
      </c>
      <c r="F36" s="143" t="str">
        <f t="shared" si="1"/>
        <v xml:space="preserve"> </v>
      </c>
      <c r="G36" s="144" t="str">
        <f t="shared" si="3"/>
        <v xml:space="preserve"> </v>
      </c>
      <c r="H36" s="160">
        <f t="shared" si="4"/>
        <v>710</v>
      </c>
      <c r="I36" s="161"/>
      <c r="J36" s="162"/>
      <c r="K36" s="163" t="str">
        <f t="shared" si="2"/>
        <v xml:space="preserve"> </v>
      </c>
    </row>
    <row r="37" spans="1:11" x14ac:dyDescent="0.25">
      <c r="A37" s="145">
        <v>29</v>
      </c>
      <c r="B37" s="140"/>
      <c r="C37" s="120" t="str">
        <f t="shared" si="0"/>
        <v>750-</v>
      </c>
      <c r="D37" s="141">
        <v>0</v>
      </c>
      <c r="E37" s="142">
        <f>IF(ISERROR(VLOOKUP(C37,'750-753 CZ'!B5:F710,3,FALSE)),0,VLOOKUP(C37,'750-753 CZ'!B5:F710,3,FALSE))</f>
        <v>0</v>
      </c>
      <c r="F37" s="143" t="str">
        <f t="shared" si="1"/>
        <v xml:space="preserve"> </v>
      </c>
      <c r="G37" s="144" t="str">
        <f t="shared" si="3"/>
        <v xml:space="preserve"> </v>
      </c>
      <c r="H37" s="160">
        <f t="shared" si="4"/>
        <v>710</v>
      </c>
      <c r="I37" s="161"/>
      <c r="J37" s="162"/>
      <c r="K37" s="163" t="str">
        <f t="shared" si="2"/>
        <v xml:space="preserve"> </v>
      </c>
    </row>
    <row r="38" spans="1:11" x14ac:dyDescent="0.25">
      <c r="A38" s="139">
        <v>30</v>
      </c>
      <c r="B38" s="140"/>
      <c r="C38" s="120" t="str">
        <f t="shared" si="0"/>
        <v>750-</v>
      </c>
      <c r="D38" s="141">
        <v>0</v>
      </c>
      <c r="E38" s="142">
        <f>IF(ISERROR(VLOOKUP(C38,'750-753 CZ'!B5:F711,3,FALSE)),0,VLOOKUP(C38,'750-753 CZ'!B5:F711,3,FALSE))</f>
        <v>0</v>
      </c>
      <c r="F38" s="143" t="str">
        <f t="shared" si="1"/>
        <v xml:space="preserve"> </v>
      </c>
      <c r="G38" s="144" t="str">
        <f t="shared" si="3"/>
        <v xml:space="preserve"> </v>
      </c>
      <c r="H38" s="160">
        <f t="shared" si="4"/>
        <v>710</v>
      </c>
      <c r="I38" s="161"/>
      <c r="J38" s="162"/>
      <c r="K38" s="163" t="str">
        <f t="shared" si="2"/>
        <v xml:space="preserve"> </v>
      </c>
    </row>
    <row r="39" spans="1:11" x14ac:dyDescent="0.25">
      <c r="A39" s="145">
        <v>31</v>
      </c>
      <c r="B39" s="140"/>
      <c r="C39" s="120" t="str">
        <f t="shared" si="0"/>
        <v>750-</v>
      </c>
      <c r="D39" s="141">
        <v>0</v>
      </c>
      <c r="E39" s="142">
        <f>IF(ISERROR(VLOOKUP(C39,'750-753 CZ'!B5:F712,3,FALSE)),0,VLOOKUP(C39,'750-753 CZ'!B5:F712,3,FALSE))</f>
        <v>0</v>
      </c>
      <c r="F39" s="143" t="str">
        <f t="shared" si="1"/>
        <v xml:space="preserve"> </v>
      </c>
      <c r="G39" s="144" t="str">
        <f t="shared" si="3"/>
        <v xml:space="preserve"> </v>
      </c>
      <c r="H39" s="160">
        <f t="shared" si="4"/>
        <v>710</v>
      </c>
      <c r="I39" s="161"/>
      <c r="J39" s="162"/>
      <c r="K39" s="163" t="str">
        <f t="shared" si="2"/>
        <v xml:space="preserve"> </v>
      </c>
    </row>
    <row r="40" spans="1:11" x14ac:dyDescent="0.25">
      <c r="A40" s="139">
        <v>32</v>
      </c>
      <c r="B40" s="140"/>
      <c r="C40" s="120" t="str">
        <f t="shared" si="0"/>
        <v>750-</v>
      </c>
      <c r="D40" s="141">
        <v>0</v>
      </c>
      <c r="E40" s="142">
        <f>IF(ISERROR(VLOOKUP(C40,'750-753 CZ'!B5:F713,3,FALSE)),0,VLOOKUP(C40,'750-753 CZ'!B5:F713,3,FALSE))</f>
        <v>0</v>
      </c>
      <c r="F40" s="143" t="str">
        <f t="shared" si="1"/>
        <v xml:space="preserve"> </v>
      </c>
      <c r="G40" s="144" t="str">
        <f t="shared" si="3"/>
        <v xml:space="preserve"> </v>
      </c>
      <c r="H40" s="160">
        <f t="shared" si="4"/>
        <v>710</v>
      </c>
      <c r="I40" s="161"/>
      <c r="J40" s="162"/>
      <c r="K40" s="163" t="str">
        <f t="shared" si="2"/>
        <v xml:space="preserve"> </v>
      </c>
    </row>
    <row r="41" spans="1:11" x14ac:dyDescent="0.25">
      <c r="A41" s="145">
        <v>33</v>
      </c>
      <c r="B41" s="140"/>
      <c r="C41" s="120" t="str">
        <f t="shared" ref="C41:C72" si="6">CONCATENATE("750-",B41)</f>
        <v>750-</v>
      </c>
      <c r="D41" s="141">
        <v>0</v>
      </c>
      <c r="E41" s="142">
        <f>IF(ISERROR(VLOOKUP(C41,'750-753 CZ'!B5:F714,3,FALSE)),0,VLOOKUP(C41,'750-753 CZ'!B5:F714,3,FALSE))</f>
        <v>0</v>
      </c>
      <c r="F41" s="143" t="str">
        <f t="shared" ref="F41:F72" si="7">IF(ISBLANK(B41)," ",IF(OR(B41=613,B41=628),0,SUM(F40)+D41*E41))</f>
        <v xml:space="preserve"> </v>
      </c>
      <c r="G41" s="144" t="str">
        <f t="shared" si="3"/>
        <v xml:space="preserve"> </v>
      </c>
      <c r="H41" s="160">
        <f t="shared" si="4"/>
        <v>710</v>
      </c>
      <c r="I41" s="161"/>
      <c r="J41" s="162"/>
      <c r="K41" s="163" t="str">
        <f t="shared" ref="K41:K72" si="8">IF(G41="!!!","Vlož 750-613"," ")</f>
        <v xml:space="preserve"> </v>
      </c>
    </row>
    <row r="42" spans="1:11" x14ac:dyDescent="0.25">
      <c r="A42" s="139">
        <v>34</v>
      </c>
      <c r="B42" s="140"/>
      <c r="C42" s="120" t="str">
        <f t="shared" si="6"/>
        <v>750-</v>
      </c>
      <c r="D42" s="141">
        <v>0</v>
      </c>
      <c r="E42" s="142">
        <f>IF(ISERROR(VLOOKUP(C42,'750-753 CZ'!B5:F715,3,FALSE)),0,VLOOKUP(C42,'750-753 CZ'!B5:F715,3,FALSE))</f>
        <v>0</v>
      </c>
      <c r="F42" s="143" t="str">
        <f t="shared" si="7"/>
        <v xml:space="preserve"> </v>
      </c>
      <c r="G42" s="144" t="str">
        <f t="shared" ref="G42:G72" si="9">IF(ISBLANK(B42)," ",IF(H42&gt;=0,"","!!!"))</f>
        <v xml:space="preserve"> </v>
      </c>
      <c r="H42" s="160">
        <f t="shared" ref="H42:H72" si="10">IF(B42=613,2000,IF(B42=628,400,H41-D42*E42))</f>
        <v>710</v>
      </c>
      <c r="I42" s="161"/>
      <c r="J42" s="162"/>
      <c r="K42" s="163" t="str">
        <f t="shared" si="8"/>
        <v xml:space="preserve"> </v>
      </c>
    </row>
    <row r="43" spans="1:11" x14ac:dyDescent="0.25">
      <c r="A43" s="145">
        <v>35</v>
      </c>
      <c r="B43" s="140"/>
      <c r="C43" s="120" t="str">
        <f t="shared" si="6"/>
        <v>750-</v>
      </c>
      <c r="D43" s="141">
        <v>0</v>
      </c>
      <c r="E43" s="142">
        <f>IF(ISERROR(VLOOKUP(C43,'750-753 CZ'!B5:F716,3,FALSE)),0,VLOOKUP(C43,'750-753 CZ'!B5:F716,3,FALSE))</f>
        <v>0</v>
      </c>
      <c r="F43" s="143" t="str">
        <f t="shared" si="7"/>
        <v xml:space="preserve"> </v>
      </c>
      <c r="G43" s="144" t="str">
        <f t="shared" si="9"/>
        <v xml:space="preserve"> </v>
      </c>
      <c r="H43" s="160">
        <f t="shared" si="10"/>
        <v>710</v>
      </c>
      <c r="I43" s="161"/>
      <c r="J43" s="162"/>
      <c r="K43" s="163" t="str">
        <f t="shared" si="8"/>
        <v xml:space="preserve"> </v>
      </c>
    </row>
    <row r="44" spans="1:11" x14ac:dyDescent="0.25">
      <c r="A44" s="145">
        <v>36</v>
      </c>
      <c r="B44" s="140"/>
      <c r="C44" s="120" t="str">
        <f t="shared" si="6"/>
        <v>750-</v>
      </c>
      <c r="D44" s="141">
        <v>0</v>
      </c>
      <c r="E44" s="142">
        <f>IF(ISERROR(VLOOKUP(C44,'750-753 CZ'!B5:F717,3,FALSE)),0,VLOOKUP(C44,'750-753 CZ'!B5:F717,3,FALSE))</f>
        <v>0</v>
      </c>
      <c r="F44" s="143" t="str">
        <f t="shared" si="7"/>
        <v xml:space="preserve"> </v>
      </c>
      <c r="G44" s="144" t="str">
        <f t="shared" si="9"/>
        <v xml:space="preserve"> </v>
      </c>
      <c r="H44" s="160">
        <f t="shared" si="10"/>
        <v>710</v>
      </c>
      <c r="I44" s="161"/>
      <c r="J44" s="162"/>
      <c r="K44" s="163" t="str">
        <f t="shared" si="8"/>
        <v xml:space="preserve"> </v>
      </c>
    </row>
    <row r="45" spans="1:11" x14ac:dyDescent="0.25">
      <c r="A45" s="139">
        <v>37</v>
      </c>
      <c r="B45" s="140"/>
      <c r="C45" s="120" t="str">
        <f t="shared" si="6"/>
        <v>750-</v>
      </c>
      <c r="D45" s="141">
        <v>0</v>
      </c>
      <c r="E45" s="142">
        <f>IF(ISERROR(VLOOKUP(C45,'750-753 CZ'!B5:F718,3,FALSE)),0,VLOOKUP(C45,'750-753 CZ'!B5:F718,3,FALSE))</f>
        <v>0</v>
      </c>
      <c r="F45" s="143" t="str">
        <f t="shared" si="7"/>
        <v xml:space="preserve"> </v>
      </c>
      <c r="G45" s="144" t="str">
        <f t="shared" si="9"/>
        <v xml:space="preserve"> </v>
      </c>
      <c r="H45" s="160">
        <f t="shared" si="10"/>
        <v>710</v>
      </c>
      <c r="I45" s="161"/>
      <c r="J45" s="162"/>
      <c r="K45" s="163" t="str">
        <f t="shared" si="8"/>
        <v xml:space="preserve"> </v>
      </c>
    </row>
    <row r="46" spans="1:11" x14ac:dyDescent="0.25">
      <c r="A46" s="145">
        <v>38</v>
      </c>
      <c r="B46" s="140"/>
      <c r="C46" s="120" t="str">
        <f t="shared" si="6"/>
        <v>750-</v>
      </c>
      <c r="D46" s="141">
        <v>0</v>
      </c>
      <c r="E46" s="142">
        <f>IF(ISERROR(VLOOKUP(C46,'750-753 CZ'!B5:F719,3,FALSE)),0,VLOOKUP(C46,'750-753 CZ'!B5:F719,3,FALSE))</f>
        <v>0</v>
      </c>
      <c r="F46" s="143" t="str">
        <f t="shared" si="7"/>
        <v xml:space="preserve"> </v>
      </c>
      <c r="G46" s="144" t="str">
        <f t="shared" si="9"/>
        <v xml:space="preserve"> </v>
      </c>
      <c r="H46" s="160">
        <f t="shared" si="10"/>
        <v>710</v>
      </c>
      <c r="I46" s="161"/>
      <c r="J46" s="162"/>
      <c r="K46" s="163" t="str">
        <f t="shared" si="8"/>
        <v xml:space="preserve"> </v>
      </c>
    </row>
    <row r="47" spans="1:11" x14ac:dyDescent="0.25">
      <c r="A47" s="139">
        <v>39</v>
      </c>
      <c r="B47" s="140"/>
      <c r="C47" s="120" t="str">
        <f t="shared" si="6"/>
        <v>750-</v>
      </c>
      <c r="D47" s="141">
        <v>0</v>
      </c>
      <c r="E47" s="142">
        <f>IF(ISERROR(VLOOKUP(C47,'750-753 CZ'!B5:F720,3,FALSE)),0,VLOOKUP(C47,'750-753 CZ'!B5:F720,3,FALSE))</f>
        <v>0</v>
      </c>
      <c r="F47" s="143" t="str">
        <f t="shared" si="7"/>
        <v xml:space="preserve"> </v>
      </c>
      <c r="G47" s="144" t="str">
        <f t="shared" si="9"/>
        <v xml:space="preserve"> </v>
      </c>
      <c r="H47" s="160">
        <f t="shared" si="10"/>
        <v>710</v>
      </c>
      <c r="I47" s="161"/>
      <c r="J47" s="162"/>
      <c r="K47" s="163" t="str">
        <f t="shared" si="8"/>
        <v xml:space="preserve"> </v>
      </c>
    </row>
    <row r="48" spans="1:11" x14ac:dyDescent="0.25">
      <c r="A48" s="145">
        <v>40</v>
      </c>
      <c r="B48" s="140"/>
      <c r="C48" s="120" t="str">
        <f t="shared" si="6"/>
        <v>750-</v>
      </c>
      <c r="D48" s="141">
        <v>0</v>
      </c>
      <c r="E48" s="142">
        <f>IF(ISERROR(VLOOKUP(C48,'750-753 CZ'!B5:F721,3,FALSE)),0,VLOOKUP(C48,'750-753 CZ'!B5:F721,3,FALSE))</f>
        <v>0</v>
      </c>
      <c r="F48" s="143" t="str">
        <f t="shared" si="7"/>
        <v xml:space="preserve"> </v>
      </c>
      <c r="G48" s="144" t="str">
        <f t="shared" si="9"/>
        <v xml:space="preserve"> </v>
      </c>
      <c r="H48" s="160">
        <f t="shared" si="10"/>
        <v>710</v>
      </c>
      <c r="I48" s="161"/>
      <c r="J48" s="162"/>
      <c r="K48" s="163" t="str">
        <f t="shared" si="8"/>
        <v xml:space="preserve"> </v>
      </c>
    </row>
    <row r="49" spans="1:11" x14ac:dyDescent="0.25">
      <c r="A49" s="139">
        <v>41</v>
      </c>
      <c r="B49" s="140"/>
      <c r="C49" s="120" t="str">
        <f t="shared" si="6"/>
        <v>750-</v>
      </c>
      <c r="D49" s="141">
        <v>0</v>
      </c>
      <c r="E49" s="142">
        <f>IF(ISERROR(VLOOKUP(C49,'750-753 CZ'!B5:F722,3,FALSE)),0,VLOOKUP(C49,'750-753 CZ'!B5:F722,3,FALSE))</f>
        <v>0</v>
      </c>
      <c r="F49" s="143" t="str">
        <f t="shared" si="7"/>
        <v xml:space="preserve"> </v>
      </c>
      <c r="G49" s="144" t="str">
        <f t="shared" si="9"/>
        <v xml:space="preserve"> </v>
      </c>
      <c r="H49" s="160">
        <f t="shared" si="10"/>
        <v>710</v>
      </c>
      <c r="I49" s="161"/>
      <c r="J49" s="162"/>
      <c r="K49" s="163" t="str">
        <f t="shared" si="8"/>
        <v xml:space="preserve"> </v>
      </c>
    </row>
    <row r="50" spans="1:11" x14ac:dyDescent="0.25">
      <c r="A50" s="145">
        <v>42</v>
      </c>
      <c r="B50" s="140"/>
      <c r="C50" s="120" t="str">
        <f t="shared" si="6"/>
        <v>750-</v>
      </c>
      <c r="D50" s="141">
        <v>0</v>
      </c>
      <c r="E50" s="142">
        <f>IF(ISERROR(VLOOKUP(C50,'750-753 CZ'!B5:F723,3,FALSE)),0,VLOOKUP(C50,'750-753 CZ'!B5:F723,3,FALSE))</f>
        <v>0</v>
      </c>
      <c r="F50" s="143" t="str">
        <f t="shared" si="7"/>
        <v xml:space="preserve"> </v>
      </c>
      <c r="G50" s="144" t="str">
        <f t="shared" si="9"/>
        <v xml:space="preserve"> </v>
      </c>
      <c r="H50" s="160">
        <f t="shared" si="10"/>
        <v>710</v>
      </c>
      <c r="I50" s="161"/>
      <c r="J50" s="162"/>
      <c r="K50" s="163" t="str">
        <f t="shared" si="8"/>
        <v xml:space="preserve"> </v>
      </c>
    </row>
    <row r="51" spans="1:11" x14ac:dyDescent="0.25">
      <c r="A51" s="139">
        <v>43</v>
      </c>
      <c r="B51" s="140"/>
      <c r="C51" s="120" t="str">
        <f t="shared" si="6"/>
        <v>750-</v>
      </c>
      <c r="D51" s="141">
        <v>0</v>
      </c>
      <c r="E51" s="142">
        <f>IF(ISERROR(VLOOKUP(C51,'750-753 CZ'!B5:F724,3,FALSE)),0,VLOOKUP(C51,'750-753 CZ'!B5:F724,3,FALSE))</f>
        <v>0</v>
      </c>
      <c r="F51" s="143" t="str">
        <f t="shared" si="7"/>
        <v xml:space="preserve"> </v>
      </c>
      <c r="G51" s="144" t="str">
        <f t="shared" si="9"/>
        <v xml:space="preserve"> </v>
      </c>
      <c r="H51" s="160">
        <f t="shared" si="10"/>
        <v>710</v>
      </c>
      <c r="I51" s="161"/>
      <c r="J51" s="162"/>
      <c r="K51" s="163" t="str">
        <f t="shared" si="8"/>
        <v xml:space="preserve"> </v>
      </c>
    </row>
    <row r="52" spans="1:11" x14ac:dyDescent="0.25">
      <c r="A52" s="145">
        <v>44</v>
      </c>
      <c r="B52" s="140"/>
      <c r="C52" s="120" t="str">
        <f t="shared" si="6"/>
        <v>750-</v>
      </c>
      <c r="D52" s="141">
        <v>0</v>
      </c>
      <c r="E52" s="142">
        <f>IF(ISERROR(VLOOKUP(C52,'750-753 CZ'!B5:F725,3,FALSE)),0,VLOOKUP(C52,'750-753 CZ'!B5:F725,3,FALSE))</f>
        <v>0</v>
      </c>
      <c r="F52" s="143" t="str">
        <f t="shared" si="7"/>
        <v xml:space="preserve"> </v>
      </c>
      <c r="G52" s="144" t="str">
        <f t="shared" si="9"/>
        <v xml:space="preserve"> </v>
      </c>
      <c r="H52" s="160">
        <f t="shared" si="10"/>
        <v>710</v>
      </c>
      <c r="I52" s="161"/>
      <c r="J52" s="162"/>
      <c r="K52" s="163" t="str">
        <f t="shared" si="8"/>
        <v xml:space="preserve"> </v>
      </c>
    </row>
    <row r="53" spans="1:11" x14ac:dyDescent="0.25">
      <c r="A53" s="139">
        <v>45</v>
      </c>
      <c r="B53" s="140"/>
      <c r="C53" s="120" t="str">
        <f t="shared" si="6"/>
        <v>750-</v>
      </c>
      <c r="D53" s="141">
        <v>0</v>
      </c>
      <c r="E53" s="142">
        <f>IF(ISERROR(VLOOKUP(C53,'750-753 CZ'!B5:F726,3,FALSE)),0,VLOOKUP(C53,'750-753 CZ'!B5:F726,3,FALSE))</f>
        <v>0</v>
      </c>
      <c r="F53" s="143" t="str">
        <f t="shared" si="7"/>
        <v xml:space="preserve"> </v>
      </c>
      <c r="G53" s="144" t="str">
        <f t="shared" si="9"/>
        <v xml:space="preserve"> </v>
      </c>
      <c r="H53" s="160">
        <f t="shared" si="10"/>
        <v>710</v>
      </c>
      <c r="I53" s="161"/>
      <c r="J53" s="162"/>
      <c r="K53" s="163" t="str">
        <f t="shared" si="8"/>
        <v xml:space="preserve"> </v>
      </c>
    </row>
    <row r="54" spans="1:11" x14ac:dyDescent="0.25">
      <c r="A54" s="145">
        <v>46</v>
      </c>
      <c r="B54" s="140"/>
      <c r="C54" s="120" t="str">
        <f t="shared" si="6"/>
        <v>750-</v>
      </c>
      <c r="D54" s="141">
        <v>0</v>
      </c>
      <c r="E54" s="142">
        <f>IF(ISERROR(VLOOKUP(C54,'750-753 CZ'!B5:F727,3,FALSE)),0,VLOOKUP(C54,'750-753 CZ'!B5:F727,3,FALSE))</f>
        <v>0</v>
      </c>
      <c r="F54" s="143" t="str">
        <f t="shared" si="7"/>
        <v xml:space="preserve"> </v>
      </c>
      <c r="G54" s="144" t="str">
        <f t="shared" si="9"/>
        <v xml:space="preserve"> </v>
      </c>
      <c r="H54" s="160">
        <f t="shared" si="10"/>
        <v>710</v>
      </c>
      <c r="I54" s="161"/>
      <c r="J54" s="162"/>
      <c r="K54" s="163" t="str">
        <f t="shared" si="8"/>
        <v xml:space="preserve"> </v>
      </c>
    </row>
    <row r="55" spans="1:11" x14ac:dyDescent="0.25">
      <c r="A55" s="139">
        <v>47</v>
      </c>
      <c r="B55" s="140"/>
      <c r="C55" s="120" t="str">
        <f t="shared" si="6"/>
        <v>750-</v>
      </c>
      <c r="D55" s="141">
        <v>0</v>
      </c>
      <c r="E55" s="142">
        <f>IF(ISERROR(VLOOKUP(C55,'750-753 CZ'!B5:F728,3,FALSE)),0,VLOOKUP(C55,'750-753 CZ'!B5:F728,3,FALSE))</f>
        <v>0</v>
      </c>
      <c r="F55" s="143" t="str">
        <f t="shared" si="7"/>
        <v xml:space="preserve"> </v>
      </c>
      <c r="G55" s="144" t="str">
        <f t="shared" si="9"/>
        <v xml:space="preserve"> </v>
      </c>
      <c r="H55" s="160">
        <f t="shared" si="10"/>
        <v>710</v>
      </c>
      <c r="I55" s="161"/>
      <c r="J55" s="162"/>
      <c r="K55" s="163" t="str">
        <f t="shared" si="8"/>
        <v xml:space="preserve"> </v>
      </c>
    </row>
    <row r="56" spans="1:11" x14ac:dyDescent="0.25">
      <c r="A56" s="145">
        <v>48</v>
      </c>
      <c r="B56" s="140"/>
      <c r="C56" s="120" t="str">
        <f t="shared" si="6"/>
        <v>750-</v>
      </c>
      <c r="D56" s="141">
        <v>0</v>
      </c>
      <c r="E56" s="142">
        <f>IF(ISERROR(VLOOKUP(C56,'750-753 CZ'!B5:F729,3,FALSE)),0,VLOOKUP(C56,'750-753 CZ'!B5:F729,3,FALSE))</f>
        <v>0</v>
      </c>
      <c r="F56" s="143" t="str">
        <f t="shared" si="7"/>
        <v xml:space="preserve"> </v>
      </c>
      <c r="G56" s="144" t="str">
        <f t="shared" si="9"/>
        <v xml:space="preserve"> </v>
      </c>
      <c r="H56" s="160">
        <f t="shared" si="10"/>
        <v>710</v>
      </c>
      <c r="I56" s="161"/>
      <c r="J56" s="162"/>
      <c r="K56" s="163" t="str">
        <f t="shared" si="8"/>
        <v xml:space="preserve"> </v>
      </c>
    </row>
    <row r="57" spans="1:11" x14ac:dyDescent="0.25">
      <c r="A57" s="145">
        <v>49</v>
      </c>
      <c r="B57" s="140"/>
      <c r="C57" s="120" t="str">
        <f t="shared" si="6"/>
        <v>750-</v>
      </c>
      <c r="D57" s="141">
        <v>0</v>
      </c>
      <c r="E57" s="142">
        <f>IF(ISERROR(VLOOKUP(C57,'750-753 CZ'!B5:F730,3,FALSE)),0,VLOOKUP(C57,'750-753 CZ'!B5:F730,3,FALSE))</f>
        <v>0</v>
      </c>
      <c r="F57" s="143" t="str">
        <f t="shared" si="7"/>
        <v xml:space="preserve"> </v>
      </c>
      <c r="G57" s="144" t="str">
        <f t="shared" si="9"/>
        <v xml:space="preserve"> </v>
      </c>
      <c r="H57" s="160">
        <f t="shared" si="10"/>
        <v>710</v>
      </c>
      <c r="I57" s="161"/>
      <c r="J57" s="162"/>
      <c r="K57" s="163" t="str">
        <f t="shared" si="8"/>
        <v xml:space="preserve"> </v>
      </c>
    </row>
    <row r="58" spans="1:11" x14ac:dyDescent="0.25">
      <c r="A58" s="145">
        <v>50</v>
      </c>
      <c r="B58" s="140"/>
      <c r="C58" s="120" t="str">
        <f t="shared" si="6"/>
        <v>750-</v>
      </c>
      <c r="D58" s="141">
        <v>0</v>
      </c>
      <c r="E58" s="142">
        <f>IF(ISERROR(VLOOKUP(C58,'750-753 CZ'!B5:F731,3,FALSE)),0,VLOOKUP(C58,'750-753 CZ'!B5:F731,3,FALSE))</f>
        <v>0</v>
      </c>
      <c r="F58" s="143" t="str">
        <f t="shared" si="7"/>
        <v xml:space="preserve"> </v>
      </c>
      <c r="G58" s="144" t="str">
        <f t="shared" si="9"/>
        <v xml:space="preserve"> </v>
      </c>
      <c r="H58" s="160">
        <f t="shared" si="10"/>
        <v>710</v>
      </c>
      <c r="I58" s="161"/>
      <c r="J58" s="162"/>
      <c r="K58" s="163" t="str">
        <f t="shared" si="8"/>
        <v xml:space="preserve"> </v>
      </c>
    </row>
    <row r="59" spans="1:11" x14ac:dyDescent="0.25">
      <c r="A59" s="139">
        <v>51</v>
      </c>
      <c r="B59" s="140"/>
      <c r="C59" s="120" t="str">
        <f t="shared" si="6"/>
        <v>750-</v>
      </c>
      <c r="D59" s="141">
        <v>0</v>
      </c>
      <c r="E59" s="142">
        <f>IF(ISERROR(VLOOKUP(C59,'750-753 CZ'!B5:F732,3,FALSE)),0,VLOOKUP(C59,'750-753 CZ'!B5:F732,3,FALSE))</f>
        <v>0</v>
      </c>
      <c r="F59" s="143" t="str">
        <f t="shared" si="7"/>
        <v xml:space="preserve"> </v>
      </c>
      <c r="G59" s="144" t="str">
        <f t="shared" si="9"/>
        <v xml:space="preserve"> </v>
      </c>
      <c r="H59" s="160">
        <f t="shared" si="10"/>
        <v>710</v>
      </c>
      <c r="I59" s="161"/>
      <c r="J59" s="162"/>
      <c r="K59" s="163" t="str">
        <f t="shared" si="8"/>
        <v xml:space="preserve"> </v>
      </c>
    </row>
    <row r="60" spans="1:11" x14ac:dyDescent="0.25">
      <c r="A60" s="145">
        <v>52</v>
      </c>
      <c r="B60" s="140"/>
      <c r="C60" s="120" t="str">
        <f t="shared" si="6"/>
        <v>750-</v>
      </c>
      <c r="D60" s="141">
        <v>0</v>
      </c>
      <c r="E60" s="142">
        <f>IF(ISERROR(VLOOKUP(C60,'750-753 CZ'!B5:F733,3,FALSE)),0,VLOOKUP(C60,'750-753 CZ'!B5:F733,3,FALSE))</f>
        <v>0</v>
      </c>
      <c r="F60" s="143" t="str">
        <f t="shared" si="7"/>
        <v xml:space="preserve"> </v>
      </c>
      <c r="G60" s="144" t="str">
        <f t="shared" si="9"/>
        <v xml:space="preserve"> </v>
      </c>
      <c r="H60" s="160">
        <f t="shared" si="10"/>
        <v>710</v>
      </c>
      <c r="I60" s="161"/>
      <c r="J60" s="162"/>
      <c r="K60" s="163" t="str">
        <f t="shared" si="8"/>
        <v xml:space="preserve"> </v>
      </c>
    </row>
    <row r="61" spans="1:11" x14ac:dyDescent="0.25">
      <c r="A61" s="139">
        <v>53</v>
      </c>
      <c r="B61" s="140"/>
      <c r="C61" s="120" t="str">
        <f t="shared" si="6"/>
        <v>750-</v>
      </c>
      <c r="D61" s="141">
        <v>0</v>
      </c>
      <c r="E61" s="142">
        <f>IF(ISERROR(VLOOKUP(C61,'750-753 CZ'!B5:F734,3,FALSE)),0,VLOOKUP(C61,'750-753 CZ'!B5:F734,3,FALSE))</f>
        <v>0</v>
      </c>
      <c r="F61" s="143" t="str">
        <f t="shared" si="7"/>
        <v xml:space="preserve"> </v>
      </c>
      <c r="G61" s="144" t="str">
        <f t="shared" si="9"/>
        <v xml:space="preserve"> </v>
      </c>
      <c r="H61" s="160">
        <f t="shared" si="10"/>
        <v>710</v>
      </c>
      <c r="I61" s="161"/>
      <c r="J61" s="162"/>
      <c r="K61" s="163" t="str">
        <f t="shared" si="8"/>
        <v xml:space="preserve"> </v>
      </c>
    </row>
    <row r="62" spans="1:11" x14ac:dyDescent="0.25">
      <c r="A62" s="145">
        <v>54</v>
      </c>
      <c r="B62" s="140"/>
      <c r="C62" s="120" t="str">
        <f t="shared" si="6"/>
        <v>750-</v>
      </c>
      <c r="D62" s="141">
        <v>0</v>
      </c>
      <c r="E62" s="142">
        <f>IF(ISERROR(VLOOKUP(C62,'750-753 CZ'!B5:F735,3,FALSE)),0,VLOOKUP(C62,'750-753 CZ'!B5:F735,3,FALSE))</f>
        <v>0</v>
      </c>
      <c r="F62" s="143" t="str">
        <f t="shared" si="7"/>
        <v xml:space="preserve"> </v>
      </c>
      <c r="G62" s="144" t="str">
        <f t="shared" si="9"/>
        <v xml:space="preserve"> </v>
      </c>
      <c r="H62" s="160">
        <f t="shared" si="10"/>
        <v>710</v>
      </c>
      <c r="I62" s="161"/>
      <c r="J62" s="162"/>
      <c r="K62" s="163" t="str">
        <f t="shared" si="8"/>
        <v xml:space="preserve"> </v>
      </c>
    </row>
    <row r="63" spans="1:11" x14ac:dyDescent="0.25">
      <c r="A63" s="139">
        <v>55</v>
      </c>
      <c r="B63" s="140"/>
      <c r="C63" s="120" t="str">
        <f t="shared" si="6"/>
        <v>750-</v>
      </c>
      <c r="D63" s="141">
        <v>0</v>
      </c>
      <c r="E63" s="142">
        <f>IF(ISERROR(VLOOKUP(C63,'750-753 CZ'!B5:F736,3,FALSE)),0,VLOOKUP(C63,'750-753 CZ'!B5:F736,3,FALSE))</f>
        <v>0</v>
      </c>
      <c r="F63" s="143" t="str">
        <f t="shared" si="7"/>
        <v xml:space="preserve"> </v>
      </c>
      <c r="G63" s="144" t="str">
        <f t="shared" si="9"/>
        <v xml:space="preserve"> </v>
      </c>
      <c r="H63" s="160">
        <f t="shared" si="10"/>
        <v>710</v>
      </c>
      <c r="I63" s="161"/>
      <c r="J63" s="162"/>
      <c r="K63" s="163" t="str">
        <f t="shared" si="8"/>
        <v xml:space="preserve"> </v>
      </c>
    </row>
    <row r="64" spans="1:11" x14ac:dyDescent="0.25">
      <c r="A64" s="145">
        <v>56</v>
      </c>
      <c r="B64" s="140"/>
      <c r="C64" s="120" t="str">
        <f t="shared" si="6"/>
        <v>750-</v>
      </c>
      <c r="D64" s="141">
        <v>0</v>
      </c>
      <c r="E64" s="142">
        <f>IF(ISERROR(VLOOKUP(C64,'750-753 CZ'!B5:F737,3,FALSE)),0,VLOOKUP(C64,'750-753 CZ'!B5:F737,3,FALSE))</f>
        <v>0</v>
      </c>
      <c r="F64" s="143" t="str">
        <f t="shared" si="7"/>
        <v xml:space="preserve"> </v>
      </c>
      <c r="G64" s="144" t="str">
        <f t="shared" si="9"/>
        <v xml:space="preserve"> </v>
      </c>
      <c r="H64" s="160">
        <f t="shared" si="10"/>
        <v>710</v>
      </c>
      <c r="I64" s="161"/>
      <c r="J64" s="162"/>
      <c r="K64" s="163" t="str">
        <f t="shared" si="8"/>
        <v xml:space="preserve"> </v>
      </c>
    </row>
    <row r="65" spans="1:11" x14ac:dyDescent="0.25">
      <c r="A65" s="139">
        <v>57</v>
      </c>
      <c r="B65" s="140"/>
      <c r="C65" s="120" t="str">
        <f t="shared" si="6"/>
        <v>750-</v>
      </c>
      <c r="D65" s="141">
        <v>0</v>
      </c>
      <c r="E65" s="142">
        <f>IF(ISERROR(VLOOKUP(C65,'750-753 CZ'!B5:F738,3,FALSE)),0,VLOOKUP(C65,'750-753 CZ'!B5:F738,3,FALSE))</f>
        <v>0</v>
      </c>
      <c r="F65" s="143" t="str">
        <f t="shared" si="7"/>
        <v xml:space="preserve"> </v>
      </c>
      <c r="G65" s="144" t="str">
        <f t="shared" si="9"/>
        <v xml:space="preserve"> </v>
      </c>
      <c r="H65" s="160">
        <f t="shared" si="10"/>
        <v>710</v>
      </c>
      <c r="I65" s="161"/>
      <c r="J65" s="162"/>
      <c r="K65" s="163" t="str">
        <f t="shared" si="8"/>
        <v xml:space="preserve"> </v>
      </c>
    </row>
    <row r="66" spans="1:11" x14ac:dyDescent="0.25">
      <c r="A66" s="145">
        <v>58</v>
      </c>
      <c r="B66" s="140"/>
      <c r="C66" s="120" t="str">
        <f t="shared" si="6"/>
        <v>750-</v>
      </c>
      <c r="D66" s="141">
        <v>0</v>
      </c>
      <c r="E66" s="142">
        <f>IF(ISERROR(VLOOKUP(C66,'750-753 CZ'!B5:F739,3,FALSE)),0,VLOOKUP(C66,'750-753 CZ'!B5:F739,3,FALSE))</f>
        <v>0</v>
      </c>
      <c r="F66" s="143" t="str">
        <f t="shared" si="7"/>
        <v xml:space="preserve"> </v>
      </c>
      <c r="G66" s="144" t="str">
        <f t="shared" si="9"/>
        <v xml:space="preserve"> </v>
      </c>
      <c r="H66" s="160">
        <f t="shared" si="10"/>
        <v>710</v>
      </c>
      <c r="I66" s="161"/>
      <c r="J66" s="162"/>
      <c r="K66" s="163" t="str">
        <f t="shared" si="8"/>
        <v xml:space="preserve"> </v>
      </c>
    </row>
    <row r="67" spans="1:11" x14ac:dyDescent="0.25">
      <c r="A67" s="139">
        <v>59</v>
      </c>
      <c r="B67" s="140"/>
      <c r="C67" s="120" t="str">
        <f t="shared" si="6"/>
        <v>750-</v>
      </c>
      <c r="D67" s="141">
        <v>0</v>
      </c>
      <c r="E67" s="142">
        <f>IF(ISERROR(VLOOKUP(C67,'750-753 CZ'!B5:F740,3,FALSE)),0,VLOOKUP(C67,'750-753 CZ'!B5:F740,3,FALSE))</f>
        <v>0</v>
      </c>
      <c r="F67" s="143" t="str">
        <f t="shared" si="7"/>
        <v xml:space="preserve"> </v>
      </c>
      <c r="G67" s="144" t="str">
        <f t="shared" si="9"/>
        <v xml:space="preserve"> </v>
      </c>
      <c r="H67" s="160">
        <f t="shared" si="10"/>
        <v>710</v>
      </c>
      <c r="I67" s="161"/>
      <c r="J67" s="162"/>
      <c r="K67" s="163" t="str">
        <f t="shared" si="8"/>
        <v xml:space="preserve"> </v>
      </c>
    </row>
    <row r="68" spans="1:11" x14ac:dyDescent="0.25">
      <c r="A68" s="145">
        <v>60</v>
      </c>
      <c r="B68" s="140"/>
      <c r="C68" s="120" t="str">
        <f t="shared" si="6"/>
        <v>750-</v>
      </c>
      <c r="D68" s="141">
        <v>0</v>
      </c>
      <c r="E68" s="142">
        <f>IF(ISERROR(VLOOKUP(C68,'750-753 CZ'!B5:F741,3,FALSE)),0,VLOOKUP(C68,'750-753 CZ'!B5:F741,3,FALSE))</f>
        <v>0</v>
      </c>
      <c r="F68" s="143" t="str">
        <f t="shared" si="7"/>
        <v xml:space="preserve"> </v>
      </c>
      <c r="G68" s="144" t="str">
        <f t="shared" si="9"/>
        <v xml:space="preserve"> </v>
      </c>
      <c r="H68" s="160">
        <f t="shared" si="10"/>
        <v>710</v>
      </c>
      <c r="I68" s="161"/>
      <c r="J68" s="162"/>
      <c r="K68" s="163" t="str">
        <f t="shared" si="8"/>
        <v xml:space="preserve"> </v>
      </c>
    </row>
    <row r="69" spans="1:11" x14ac:dyDescent="0.25">
      <c r="A69" s="139">
        <v>61</v>
      </c>
      <c r="B69" s="140"/>
      <c r="C69" s="120" t="str">
        <f t="shared" si="6"/>
        <v>750-</v>
      </c>
      <c r="D69" s="141">
        <v>0</v>
      </c>
      <c r="E69" s="142">
        <f>IF(ISERROR(VLOOKUP(C69,'750-753 CZ'!B5:F742,3,FALSE)),0,VLOOKUP(C69,'750-753 CZ'!B5:F742,3,FALSE))</f>
        <v>0</v>
      </c>
      <c r="F69" s="143" t="str">
        <f t="shared" si="7"/>
        <v xml:space="preserve"> </v>
      </c>
      <c r="G69" s="144" t="str">
        <f t="shared" si="9"/>
        <v xml:space="preserve"> </v>
      </c>
      <c r="H69" s="160">
        <f t="shared" si="10"/>
        <v>710</v>
      </c>
      <c r="I69" s="161"/>
      <c r="J69" s="162"/>
      <c r="K69" s="163" t="str">
        <f t="shared" si="8"/>
        <v xml:space="preserve"> </v>
      </c>
    </row>
    <row r="70" spans="1:11" x14ac:dyDescent="0.25">
      <c r="A70" s="145">
        <v>62</v>
      </c>
      <c r="B70" s="140"/>
      <c r="C70" s="120" t="str">
        <f t="shared" si="6"/>
        <v>750-</v>
      </c>
      <c r="D70" s="141">
        <v>0</v>
      </c>
      <c r="E70" s="142">
        <f>IF(ISERROR(VLOOKUP(C70,'750-753 CZ'!B5:F743,3,FALSE)),0,VLOOKUP(C70,'750-753 CZ'!B5:F743,3,FALSE))</f>
        <v>0</v>
      </c>
      <c r="F70" s="143" t="str">
        <f t="shared" si="7"/>
        <v xml:space="preserve"> </v>
      </c>
      <c r="G70" s="144" t="str">
        <f t="shared" si="9"/>
        <v xml:space="preserve"> </v>
      </c>
      <c r="H70" s="160">
        <f t="shared" si="10"/>
        <v>710</v>
      </c>
      <c r="I70" s="161"/>
      <c r="J70" s="162"/>
      <c r="K70" s="163" t="str">
        <f t="shared" si="8"/>
        <v xml:space="preserve"> </v>
      </c>
    </row>
    <row r="71" spans="1:11" x14ac:dyDescent="0.25">
      <c r="A71" s="139">
        <v>63</v>
      </c>
      <c r="B71" s="140"/>
      <c r="C71" s="120" t="str">
        <f t="shared" si="6"/>
        <v>750-</v>
      </c>
      <c r="D71" s="141">
        <v>0</v>
      </c>
      <c r="E71" s="142">
        <f>IF(ISERROR(VLOOKUP(C71,'750-753 CZ'!B5:F744,3,FALSE)),0,VLOOKUP(C71,'750-753 CZ'!B5:F744,3,FALSE))</f>
        <v>0</v>
      </c>
      <c r="F71" s="143" t="str">
        <f t="shared" si="7"/>
        <v xml:space="preserve"> </v>
      </c>
      <c r="G71" s="144" t="str">
        <f t="shared" si="9"/>
        <v xml:space="preserve"> </v>
      </c>
      <c r="H71" s="160">
        <f t="shared" si="10"/>
        <v>710</v>
      </c>
      <c r="I71" s="161"/>
      <c r="J71" s="162"/>
      <c r="K71" s="163" t="str">
        <f t="shared" si="8"/>
        <v xml:space="preserve"> </v>
      </c>
    </row>
    <row r="72" spans="1:11" x14ac:dyDescent="0.25">
      <c r="A72" s="139">
        <v>64</v>
      </c>
      <c r="B72" s="140"/>
      <c r="C72" s="120" t="str">
        <f t="shared" si="6"/>
        <v>750-</v>
      </c>
      <c r="D72" s="141">
        <v>0</v>
      </c>
      <c r="E72" s="142">
        <f>IF(ISERROR(VLOOKUP(C72,'750-753 CZ'!B5:F745,3,FALSE)),0,VLOOKUP(C72,'750-753 CZ'!B5:F745,3,FALSE))</f>
        <v>0</v>
      </c>
      <c r="F72" s="143" t="str">
        <f t="shared" si="7"/>
        <v xml:space="preserve"> </v>
      </c>
      <c r="G72" s="144" t="str">
        <f t="shared" si="9"/>
        <v xml:space="preserve"> </v>
      </c>
      <c r="H72" s="160">
        <f t="shared" si="10"/>
        <v>710</v>
      </c>
      <c r="I72" s="161"/>
      <c r="J72" s="162"/>
      <c r="K72" s="163" t="str">
        <f t="shared" si="8"/>
        <v xml:space="preserve"> </v>
      </c>
    </row>
    <row r="73" spans="1:11" x14ac:dyDescent="0.25">
      <c r="G73" s="147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tabColor rgb="FF92D050"/>
    <outlinePr summaryBelow="0"/>
    <pageSetUpPr fitToPage="1"/>
  </sheetPr>
  <dimension ref="A1:J462"/>
  <sheetViews>
    <sheetView showGridLines="0" zoomScaleNormal="100" workbookViewId="0">
      <pane ySplit="4" topLeftCell="A5" activePane="bottomLeft" state="frozen"/>
      <selection activeCell="B3" sqref="B3"/>
      <selection pane="bottomLeft" activeCell="J55" sqref="J55"/>
    </sheetView>
  </sheetViews>
  <sheetFormatPr defaultColWidth="9.109375" defaultRowHeight="13.2" outlineLevelRow="1" x14ac:dyDescent="0.25"/>
  <cols>
    <col min="1" max="1" width="21.44140625" style="16" customWidth="1"/>
    <col min="2" max="2" width="22.109375" style="16" customWidth="1"/>
    <col min="3" max="3" width="96" style="16" customWidth="1"/>
    <col min="4" max="4" width="6.6640625" style="28" customWidth="1"/>
    <col min="5" max="5" width="6.6640625" style="16" customWidth="1"/>
    <col min="6" max="6" width="8.88671875" style="16" customWidth="1"/>
    <col min="7" max="7" width="16.33203125" style="16" bestFit="1" customWidth="1"/>
    <col min="8" max="16384" width="9.109375" style="16"/>
  </cols>
  <sheetData>
    <row r="1" spans="1:6" customFormat="1" x14ac:dyDescent="0.25">
      <c r="D1" s="22"/>
    </row>
    <row r="2" spans="1:6" ht="32.25" customHeight="1" x14ac:dyDescent="0.25">
      <c r="C2" s="43"/>
      <c r="D2" s="209" t="s">
        <v>414</v>
      </c>
      <c r="E2" s="210"/>
      <c r="F2" s="211"/>
    </row>
    <row r="3" spans="1:6" ht="32.25" customHeight="1" x14ac:dyDescent="0.25">
      <c r="A3" s="40"/>
      <c r="B3" s="185" t="s">
        <v>437</v>
      </c>
      <c r="C3" s="185" t="s">
        <v>195</v>
      </c>
      <c r="D3" s="183" t="s">
        <v>178</v>
      </c>
      <c r="E3" s="78" t="s">
        <v>7</v>
      </c>
      <c r="F3" s="77" t="s">
        <v>177</v>
      </c>
    </row>
    <row r="4" spans="1:6" ht="14.4" thickBot="1" x14ac:dyDescent="0.3">
      <c r="A4" s="79"/>
      <c r="B4" s="79"/>
      <c r="C4" s="80"/>
      <c r="D4" s="184"/>
      <c r="E4" s="82"/>
      <c r="F4" s="81"/>
    </row>
    <row r="5" spans="1:6" x14ac:dyDescent="0.25">
      <c r="B5" s="23"/>
      <c r="C5" s="23"/>
      <c r="D5" s="23"/>
      <c r="E5" s="16" t="s">
        <v>290</v>
      </c>
      <c r="F5" s="16" t="s">
        <v>290</v>
      </c>
    </row>
    <row r="6" spans="1:6" x14ac:dyDescent="0.25">
      <c r="A6" s="45" t="s">
        <v>34</v>
      </c>
      <c r="B6" s="46"/>
      <c r="C6" s="57"/>
      <c r="D6" s="57"/>
      <c r="E6" s="57"/>
      <c r="F6" s="197"/>
    </row>
    <row r="7" spans="1:6" outlineLevel="1" x14ac:dyDescent="0.25">
      <c r="A7" s="3" t="s">
        <v>517</v>
      </c>
      <c r="B7" s="193" t="s">
        <v>518</v>
      </c>
      <c r="C7" s="3" t="s">
        <v>519</v>
      </c>
      <c r="D7" s="3">
        <v>8</v>
      </c>
      <c r="E7" s="3"/>
      <c r="F7" s="3"/>
    </row>
    <row r="8" spans="1:6" outlineLevel="1" x14ac:dyDescent="0.25">
      <c r="A8" s="3" t="s">
        <v>2</v>
      </c>
      <c r="B8" s="193" t="s">
        <v>57</v>
      </c>
      <c r="C8" s="194" t="s">
        <v>237</v>
      </c>
      <c r="D8" s="3">
        <v>70</v>
      </c>
      <c r="E8" s="3"/>
      <c r="F8" s="3"/>
    </row>
    <row r="9" spans="1:6" outlineLevel="1" x14ac:dyDescent="0.25">
      <c r="A9" s="191" t="s">
        <v>434</v>
      </c>
      <c r="B9" s="191" t="s">
        <v>58</v>
      </c>
      <c r="C9" s="192" t="s">
        <v>197</v>
      </c>
      <c r="D9" s="3">
        <v>70</v>
      </c>
      <c r="E9" s="3"/>
      <c r="F9" s="3"/>
    </row>
    <row r="10" spans="1:6" outlineLevel="1" x14ac:dyDescent="0.25">
      <c r="A10" s="3" t="s">
        <v>521</v>
      </c>
      <c r="B10" s="193" t="s">
        <v>522</v>
      </c>
      <c r="C10" s="3" t="s">
        <v>523</v>
      </c>
      <c r="D10" s="3">
        <v>17</v>
      </c>
      <c r="E10" s="3"/>
      <c r="F10" s="3"/>
    </row>
    <row r="11" spans="1:6" outlineLevel="1" x14ac:dyDescent="0.25">
      <c r="A11" s="191"/>
      <c r="B11" s="191" t="s">
        <v>525</v>
      </c>
      <c r="C11" s="3" t="s">
        <v>526</v>
      </c>
      <c r="D11" s="3">
        <v>3</v>
      </c>
      <c r="E11" s="3"/>
      <c r="F11" s="3"/>
    </row>
    <row r="12" spans="1:6" outlineLevel="1" x14ac:dyDescent="0.25">
      <c r="A12" s="24"/>
      <c r="B12" s="24" t="s">
        <v>65</v>
      </c>
      <c r="C12" s="3" t="s">
        <v>66</v>
      </c>
      <c r="D12" s="3">
        <v>25</v>
      </c>
      <c r="E12" s="3"/>
      <c r="F12" s="3"/>
    </row>
    <row r="13" spans="1:6" outlineLevel="1" x14ac:dyDescent="0.25">
      <c r="A13" s="24"/>
      <c r="B13" s="24" t="s">
        <v>180</v>
      </c>
      <c r="C13" s="3" t="s">
        <v>181</v>
      </c>
      <c r="D13" s="3">
        <v>25</v>
      </c>
      <c r="E13" s="3"/>
      <c r="F13" s="3"/>
    </row>
    <row r="14" spans="1:6" outlineLevel="1" x14ac:dyDescent="0.25">
      <c r="A14" s="24"/>
      <c r="B14" s="24" t="s">
        <v>233</v>
      </c>
      <c r="C14" s="3" t="s">
        <v>260</v>
      </c>
      <c r="D14" s="3">
        <v>25</v>
      </c>
      <c r="E14" s="3"/>
      <c r="F14" s="3"/>
    </row>
    <row r="15" spans="1:6" outlineLevel="1" x14ac:dyDescent="0.25">
      <c r="A15" s="24"/>
      <c r="B15" s="24" t="s">
        <v>261</v>
      </c>
      <c r="C15" s="3" t="s">
        <v>29</v>
      </c>
      <c r="D15" s="3">
        <v>6</v>
      </c>
      <c r="E15" s="3"/>
      <c r="F15" s="3"/>
    </row>
    <row r="16" spans="1:6" x14ac:dyDescent="0.25">
      <c r="B16" s="29"/>
      <c r="C16" s="30"/>
      <c r="D16" s="28" t="s">
        <v>290</v>
      </c>
      <c r="E16" s="16" t="s">
        <v>290</v>
      </c>
      <c r="F16" s="198"/>
    </row>
    <row r="17" spans="1:8" x14ac:dyDescent="0.25">
      <c r="A17" s="47" t="s">
        <v>35</v>
      </c>
      <c r="B17" s="48"/>
      <c r="C17" s="58"/>
      <c r="D17" s="58"/>
      <c r="E17" s="58"/>
      <c r="F17" s="199"/>
    </row>
    <row r="18" spans="1:8" s="28" customFormat="1" outlineLevel="1" x14ac:dyDescent="0.25">
      <c r="A18" s="3"/>
      <c r="B18" s="3" t="s">
        <v>416</v>
      </c>
      <c r="C18" s="3" t="s">
        <v>418</v>
      </c>
      <c r="D18" s="3">
        <v>85</v>
      </c>
      <c r="E18" s="3"/>
      <c r="F18" s="3"/>
      <c r="G18" s="16"/>
      <c r="H18" s="16"/>
    </row>
    <row r="19" spans="1:8" s="28" customFormat="1" outlineLevel="1" x14ac:dyDescent="0.25">
      <c r="A19" s="3"/>
      <c r="B19" s="3" t="s">
        <v>415</v>
      </c>
      <c r="C19" s="3" t="s">
        <v>417</v>
      </c>
      <c r="D19" s="3">
        <v>110</v>
      </c>
      <c r="E19" s="3"/>
      <c r="F19" s="3"/>
      <c r="G19" s="16"/>
      <c r="H19" s="16"/>
    </row>
    <row r="20" spans="1:8" s="28" customFormat="1" hidden="1" outlineLevel="1" x14ac:dyDescent="0.25">
      <c r="A20" s="19"/>
      <c r="B20" s="3" t="s">
        <v>61</v>
      </c>
      <c r="C20" s="3" t="s">
        <v>36</v>
      </c>
      <c r="D20" s="3">
        <v>70</v>
      </c>
      <c r="E20" s="3"/>
      <c r="F20" s="3"/>
      <c r="G20" s="16"/>
      <c r="H20" s="16"/>
    </row>
    <row r="21" spans="1:8" s="28" customFormat="1" outlineLevel="1" x14ac:dyDescent="0.25">
      <c r="A21" s="3" t="s">
        <v>3</v>
      </c>
      <c r="B21" s="3" t="s">
        <v>278</v>
      </c>
      <c r="C21" s="3" t="s">
        <v>279</v>
      </c>
      <c r="D21" s="3">
        <v>65</v>
      </c>
      <c r="E21" s="31"/>
      <c r="F21" s="31"/>
      <c r="G21" s="16"/>
      <c r="H21" s="16"/>
    </row>
    <row r="22" spans="1:8" s="28" customFormat="1" outlineLevel="1" x14ac:dyDescent="0.25">
      <c r="A22" s="3" t="s">
        <v>252</v>
      </c>
      <c r="B22" s="3" t="s">
        <v>280</v>
      </c>
      <c r="C22" s="3" t="s">
        <v>120</v>
      </c>
      <c r="D22" s="3">
        <v>65</v>
      </c>
      <c r="E22" s="3"/>
      <c r="F22" s="3"/>
      <c r="G22" s="16"/>
      <c r="H22" s="16"/>
    </row>
    <row r="23" spans="1:8" s="28" customFormat="1" hidden="1" outlineLevel="1" x14ac:dyDescent="0.25">
      <c r="A23" s="19"/>
      <c r="B23" s="3" t="s">
        <v>62</v>
      </c>
      <c r="C23" s="3" t="s">
        <v>175</v>
      </c>
      <c r="D23" s="3">
        <v>65</v>
      </c>
      <c r="E23" s="3"/>
      <c r="F23" s="3"/>
      <c r="G23" s="16"/>
      <c r="H23" s="16"/>
    </row>
    <row r="24" spans="1:8" s="28" customFormat="1" outlineLevel="1" x14ac:dyDescent="0.25">
      <c r="A24" s="3" t="s">
        <v>253</v>
      </c>
      <c r="B24" s="3" t="s">
        <v>164</v>
      </c>
      <c r="C24" s="3" t="s">
        <v>0</v>
      </c>
      <c r="D24" s="3">
        <v>65</v>
      </c>
      <c r="E24" s="3"/>
      <c r="F24" s="3"/>
      <c r="G24" s="16"/>
      <c r="H24" s="16"/>
    </row>
    <row r="25" spans="1:8" s="28" customFormat="1" outlineLevel="1" x14ac:dyDescent="0.25">
      <c r="A25" s="3"/>
      <c r="B25" s="3" t="s">
        <v>423</v>
      </c>
      <c r="C25" s="3" t="s">
        <v>424</v>
      </c>
      <c r="D25" s="3">
        <v>100</v>
      </c>
      <c r="E25" s="3"/>
      <c r="F25" s="3"/>
      <c r="G25" s="16"/>
      <c r="H25" s="16"/>
    </row>
    <row r="26" spans="1:8" outlineLevel="1" x14ac:dyDescent="0.25">
      <c r="A26" s="3" t="s">
        <v>254</v>
      </c>
      <c r="B26" s="3" t="s">
        <v>121</v>
      </c>
      <c r="C26" s="3" t="s">
        <v>37</v>
      </c>
      <c r="D26" s="3">
        <v>60</v>
      </c>
      <c r="E26" s="3"/>
      <c r="F26" s="3"/>
    </row>
    <row r="27" spans="1:8" outlineLevel="1" x14ac:dyDescent="0.25">
      <c r="A27" s="3" t="s">
        <v>487</v>
      </c>
      <c r="B27" s="3" t="s">
        <v>486</v>
      </c>
      <c r="C27" s="3" t="s">
        <v>488</v>
      </c>
      <c r="D27" s="3">
        <v>65</v>
      </c>
      <c r="E27" s="3"/>
      <c r="F27" s="3"/>
    </row>
    <row r="28" spans="1:8" outlineLevel="1" x14ac:dyDescent="0.25">
      <c r="A28" s="3" t="s">
        <v>496</v>
      </c>
      <c r="B28" s="3" t="s">
        <v>494</v>
      </c>
      <c r="C28" s="3" t="s">
        <v>495</v>
      </c>
      <c r="D28" s="3">
        <v>80</v>
      </c>
      <c r="E28" s="3"/>
      <c r="F28" s="3"/>
    </row>
    <row r="29" spans="1:8" outlineLevel="1" x14ac:dyDescent="0.25">
      <c r="A29" s="3" t="s">
        <v>499</v>
      </c>
      <c r="B29" s="3" t="s">
        <v>498</v>
      </c>
      <c r="C29" s="3" t="s">
        <v>500</v>
      </c>
      <c r="D29" s="3">
        <v>60</v>
      </c>
      <c r="E29" s="3"/>
      <c r="F29" s="3"/>
    </row>
    <row r="30" spans="1:8" outlineLevel="1" x14ac:dyDescent="0.25">
      <c r="A30" s="3"/>
      <c r="B30" s="3" t="s">
        <v>501</v>
      </c>
      <c r="C30" s="3" t="s">
        <v>504</v>
      </c>
      <c r="D30" s="3">
        <v>31</v>
      </c>
      <c r="E30" s="3"/>
      <c r="F30" s="3"/>
    </row>
    <row r="31" spans="1:8" outlineLevel="1" x14ac:dyDescent="0.25">
      <c r="A31" s="3"/>
      <c r="B31" s="3" t="s">
        <v>505</v>
      </c>
      <c r="C31" s="3" t="s">
        <v>506</v>
      </c>
      <c r="D31" s="3">
        <v>45</v>
      </c>
      <c r="E31" s="3"/>
      <c r="F31" s="3"/>
    </row>
    <row r="32" spans="1:8" s="28" customFormat="1" outlineLevel="1" x14ac:dyDescent="0.25">
      <c r="A32" s="3"/>
      <c r="B32" s="3" t="s">
        <v>426</v>
      </c>
      <c r="C32" s="3" t="s">
        <v>425</v>
      </c>
      <c r="D32" s="3">
        <v>69</v>
      </c>
      <c r="E32" s="3"/>
      <c r="F32" s="3"/>
      <c r="G32" s="16"/>
      <c r="H32" s="16"/>
    </row>
    <row r="33" spans="1:8" s="28" customFormat="1" outlineLevel="1" x14ac:dyDescent="0.25">
      <c r="A33" s="3"/>
      <c r="B33" s="3" t="s">
        <v>427</v>
      </c>
      <c r="C33" s="3" t="s">
        <v>515</v>
      </c>
      <c r="D33" s="3">
        <v>105</v>
      </c>
      <c r="E33" s="3"/>
      <c r="F33" s="3"/>
      <c r="G33" s="16"/>
      <c r="H33" s="16"/>
    </row>
    <row r="34" spans="1:8" x14ac:dyDescent="0.25">
      <c r="B34" s="23"/>
      <c r="C34" s="23"/>
      <c r="D34" s="23"/>
      <c r="E34" s="16" t="s">
        <v>290</v>
      </c>
      <c r="F34" s="200" t="s">
        <v>290</v>
      </c>
    </row>
    <row r="35" spans="1:8" x14ac:dyDescent="0.25">
      <c r="A35" s="49" t="s">
        <v>239</v>
      </c>
      <c r="B35" s="50"/>
      <c r="C35" s="59"/>
      <c r="D35" s="59"/>
      <c r="E35" s="59"/>
      <c r="F35" s="201"/>
    </row>
    <row r="36" spans="1:8" outlineLevel="1" x14ac:dyDescent="0.25">
      <c r="A36" s="3" t="s">
        <v>528</v>
      </c>
      <c r="B36" s="3" t="s">
        <v>529</v>
      </c>
      <c r="C36" s="3" t="s">
        <v>531</v>
      </c>
      <c r="D36" s="3">
        <v>10</v>
      </c>
      <c r="E36" s="3"/>
      <c r="F36" s="3"/>
    </row>
    <row r="37" spans="1:8" outlineLevel="1" x14ac:dyDescent="0.25">
      <c r="A37" s="3" t="s">
        <v>255</v>
      </c>
      <c r="B37" s="3" t="s">
        <v>179</v>
      </c>
      <c r="C37" s="3" t="s">
        <v>236</v>
      </c>
      <c r="D37" s="3">
        <v>70</v>
      </c>
      <c r="E37" s="3"/>
      <c r="F37" s="3"/>
    </row>
    <row r="38" spans="1:8" s="186" customFormat="1" outlineLevel="1" x14ac:dyDescent="0.25">
      <c r="A38" s="3"/>
      <c r="B38" s="3" t="s">
        <v>430</v>
      </c>
      <c r="C38" s="3" t="s">
        <v>431</v>
      </c>
      <c r="D38" s="170">
        <v>95</v>
      </c>
      <c r="E38" s="170"/>
      <c r="F38" s="170"/>
      <c r="G38" s="16"/>
      <c r="H38" s="16"/>
    </row>
    <row r="39" spans="1:8" s="186" customFormat="1" outlineLevel="1" x14ac:dyDescent="0.25">
      <c r="A39" s="3" t="s">
        <v>256</v>
      </c>
      <c r="B39" s="3" t="s">
        <v>276</v>
      </c>
      <c r="C39" s="3" t="s">
        <v>277</v>
      </c>
      <c r="D39" s="170">
        <v>25</v>
      </c>
      <c r="E39" s="170"/>
      <c r="F39" s="170"/>
      <c r="G39" s="16"/>
      <c r="H39" s="16"/>
    </row>
    <row r="40" spans="1:8" s="186" customFormat="1" outlineLevel="1" x14ac:dyDescent="0.25">
      <c r="A40" s="3" t="s">
        <v>532</v>
      </c>
      <c r="B40" s="3" t="s">
        <v>533</v>
      </c>
      <c r="C40" s="3" t="s">
        <v>534</v>
      </c>
      <c r="D40" s="170">
        <v>50</v>
      </c>
      <c r="E40" s="170"/>
      <c r="F40" s="170"/>
      <c r="G40" s="16"/>
      <c r="H40" s="16"/>
    </row>
    <row r="41" spans="1:8" outlineLevel="1" x14ac:dyDescent="0.25">
      <c r="A41" s="3"/>
      <c r="B41" s="19" t="s">
        <v>67</v>
      </c>
      <c r="C41" s="3" t="s">
        <v>275</v>
      </c>
      <c r="D41" s="3">
        <v>40</v>
      </c>
      <c r="E41" s="3"/>
      <c r="F41" s="3"/>
    </row>
    <row r="42" spans="1:8" outlineLevel="1" x14ac:dyDescent="0.25">
      <c r="A42" s="3"/>
      <c r="B42" s="19" t="s">
        <v>273</v>
      </c>
      <c r="C42" s="3" t="s">
        <v>63</v>
      </c>
      <c r="D42" s="3">
        <v>40</v>
      </c>
      <c r="E42" s="3"/>
      <c r="F42" s="3"/>
    </row>
    <row r="43" spans="1:8" outlineLevel="1" x14ac:dyDescent="0.25">
      <c r="A43" s="3"/>
      <c r="B43" s="19" t="s">
        <v>19</v>
      </c>
      <c r="C43" s="3" t="s">
        <v>18</v>
      </c>
      <c r="D43" s="3">
        <v>20</v>
      </c>
      <c r="E43" s="3"/>
      <c r="F43" s="3"/>
    </row>
    <row r="44" spans="1:8" outlineLevel="1" x14ac:dyDescent="0.25">
      <c r="B44" s="29"/>
      <c r="C44" s="30"/>
      <c r="D44" s="23"/>
      <c r="E44" s="23"/>
      <c r="F44" s="202"/>
    </row>
    <row r="45" spans="1:8" x14ac:dyDescent="0.25">
      <c r="A45" s="45" t="s">
        <v>38</v>
      </c>
      <c r="B45" s="208"/>
      <c r="C45" s="205"/>
      <c r="D45" s="206"/>
      <c r="E45" s="206"/>
      <c r="F45" s="207"/>
    </row>
    <row r="46" spans="1:8" outlineLevel="1" x14ac:dyDescent="0.25">
      <c r="A46" s="3"/>
      <c r="B46" s="19" t="s">
        <v>274</v>
      </c>
      <c r="C46" s="3" t="s">
        <v>68</v>
      </c>
      <c r="D46" s="3">
        <v>30</v>
      </c>
      <c r="E46" s="3"/>
      <c r="F46" s="3"/>
    </row>
    <row r="47" spans="1:8" x14ac:dyDescent="0.25">
      <c r="B47" s="22"/>
      <c r="C47" s="22"/>
      <c r="D47" s="23"/>
      <c r="E47" s="16" t="s">
        <v>290</v>
      </c>
      <c r="F47" s="200" t="s">
        <v>290</v>
      </c>
    </row>
    <row r="48" spans="1:8" x14ac:dyDescent="0.25">
      <c r="A48" s="51" t="s">
        <v>240</v>
      </c>
      <c r="B48" s="52"/>
      <c r="C48" s="60"/>
      <c r="D48" s="60"/>
      <c r="E48" s="60"/>
      <c r="F48" s="203"/>
    </row>
    <row r="49" spans="1:8" outlineLevel="1" x14ac:dyDescent="0.25">
      <c r="A49" s="19" t="s">
        <v>508</v>
      </c>
      <c r="B49" s="19" t="s">
        <v>509</v>
      </c>
      <c r="C49" s="3" t="s">
        <v>510</v>
      </c>
      <c r="D49" s="3">
        <v>65</v>
      </c>
      <c r="E49" s="3"/>
      <c r="F49" s="3"/>
    </row>
    <row r="50" spans="1:8" outlineLevel="1" x14ac:dyDescent="0.25">
      <c r="A50" s="19" t="s">
        <v>184</v>
      </c>
      <c r="B50" s="19" t="s">
        <v>125</v>
      </c>
      <c r="C50" s="3" t="s">
        <v>126</v>
      </c>
      <c r="D50" s="3">
        <v>60</v>
      </c>
      <c r="E50" s="3"/>
      <c r="F50" s="3"/>
    </row>
    <row r="51" spans="1:8" outlineLevel="1" x14ac:dyDescent="0.25">
      <c r="A51" s="19" t="s">
        <v>257</v>
      </c>
      <c r="B51" s="19" t="s">
        <v>1</v>
      </c>
      <c r="C51" s="3" t="s">
        <v>127</v>
      </c>
      <c r="D51" s="3">
        <v>60</v>
      </c>
      <c r="E51" s="3"/>
      <c r="F51" s="3"/>
    </row>
    <row r="52" spans="1:8" outlineLevel="1" x14ac:dyDescent="0.25">
      <c r="A52" s="3" t="s">
        <v>258</v>
      </c>
      <c r="B52" s="3" t="s">
        <v>84</v>
      </c>
      <c r="C52" s="3" t="s">
        <v>235</v>
      </c>
      <c r="D52" s="3">
        <v>65</v>
      </c>
      <c r="E52" s="3"/>
      <c r="F52" s="3"/>
    </row>
    <row r="53" spans="1:8" hidden="1" outlineLevel="1" x14ac:dyDescent="0.25">
      <c r="A53" s="27"/>
      <c r="B53" s="3" t="s">
        <v>85</v>
      </c>
      <c r="C53" s="3" t="s">
        <v>289</v>
      </c>
      <c r="D53" s="19">
        <v>65</v>
      </c>
      <c r="E53" s="19"/>
      <c r="F53" s="19"/>
    </row>
    <row r="54" spans="1:8" s="28" customFormat="1" outlineLevel="1" x14ac:dyDescent="0.25">
      <c r="A54" s="3" t="s">
        <v>433</v>
      </c>
      <c r="B54" s="3" t="s">
        <v>163</v>
      </c>
      <c r="C54" s="3" t="s">
        <v>122</v>
      </c>
      <c r="D54" s="32">
        <v>125</v>
      </c>
      <c r="E54" s="32"/>
      <c r="F54" s="32"/>
      <c r="G54" s="16"/>
      <c r="H54" s="16"/>
    </row>
    <row r="55" spans="1:8" s="28" customFormat="1" outlineLevel="1" x14ac:dyDescent="0.25">
      <c r="A55" s="3"/>
      <c r="B55" s="3" t="s">
        <v>512</v>
      </c>
      <c r="C55" s="3" t="s">
        <v>514</v>
      </c>
      <c r="D55" s="32">
        <v>21</v>
      </c>
      <c r="E55" s="32"/>
      <c r="F55" s="32"/>
      <c r="G55" s="16"/>
      <c r="H55" s="16"/>
    </row>
    <row r="56" spans="1:8" s="28" customFormat="1" outlineLevel="1" x14ac:dyDescent="0.25">
      <c r="A56" s="3"/>
      <c r="B56" s="3" t="s">
        <v>429</v>
      </c>
      <c r="C56" s="3" t="s">
        <v>428</v>
      </c>
      <c r="D56" s="3">
        <v>61</v>
      </c>
      <c r="E56" s="3"/>
      <c r="F56" s="3"/>
      <c r="G56" s="16"/>
      <c r="H56" s="16"/>
    </row>
    <row r="57" spans="1:8" x14ac:dyDescent="0.25">
      <c r="B57" s="22"/>
      <c r="C57" s="22"/>
      <c r="D57" s="28" t="s">
        <v>290</v>
      </c>
      <c r="E57" s="16" t="s">
        <v>290</v>
      </c>
      <c r="F57" s="198"/>
    </row>
    <row r="58" spans="1:8" x14ac:dyDescent="0.25">
      <c r="A58" s="53" t="s">
        <v>541</v>
      </c>
      <c r="B58" s="44"/>
      <c r="C58" s="56"/>
      <c r="D58" s="56"/>
      <c r="E58" s="56"/>
      <c r="F58" s="204"/>
    </row>
    <row r="59" spans="1:8" outlineLevel="1" x14ac:dyDescent="0.25">
      <c r="A59" s="33"/>
      <c r="B59" s="31" t="s">
        <v>39</v>
      </c>
      <c r="C59" s="31" t="s">
        <v>149</v>
      </c>
      <c r="D59" s="3">
        <v>0</v>
      </c>
      <c r="E59" s="19"/>
      <c r="F59" s="19"/>
    </row>
    <row r="60" spans="1:8" s="186" customFormat="1" outlineLevel="1" x14ac:dyDescent="0.25">
      <c r="A60" s="3" t="s">
        <v>259</v>
      </c>
      <c r="B60" s="3" t="s">
        <v>40</v>
      </c>
      <c r="C60" s="3" t="s">
        <v>123</v>
      </c>
      <c r="D60" s="170">
        <v>0</v>
      </c>
      <c r="E60" s="170"/>
      <c r="F60" s="170"/>
    </row>
    <row r="61" spans="1:8" s="186" customFormat="1" outlineLevel="1" x14ac:dyDescent="0.25">
      <c r="A61" s="5"/>
      <c r="B61" s="5" t="s">
        <v>438</v>
      </c>
      <c r="C61" s="5" t="s">
        <v>439</v>
      </c>
      <c r="D61" s="5">
        <v>0</v>
      </c>
      <c r="E61" s="5">
        <f>SUM(F61-D61)</f>
        <v>2000</v>
      </c>
      <c r="F61" s="5">
        <v>2000</v>
      </c>
    </row>
    <row r="62" spans="1:8" outlineLevel="1" x14ac:dyDescent="0.25">
      <c r="A62" s="3" t="s">
        <v>79</v>
      </c>
      <c r="B62" s="3" t="s">
        <v>80</v>
      </c>
      <c r="C62" s="3" t="s">
        <v>284</v>
      </c>
      <c r="D62" s="19">
        <v>10</v>
      </c>
      <c r="E62" s="19"/>
      <c r="F62" s="19"/>
    </row>
    <row r="63" spans="1:8" outlineLevel="1" x14ac:dyDescent="0.25">
      <c r="A63" s="3" t="s">
        <v>432</v>
      </c>
      <c r="B63" s="3" t="s">
        <v>231</v>
      </c>
      <c r="C63" s="3" t="s">
        <v>232</v>
      </c>
      <c r="D63" s="3">
        <v>85</v>
      </c>
      <c r="E63" s="3"/>
      <c r="F63" s="3"/>
    </row>
    <row r="64" spans="1:8" x14ac:dyDescent="0.25">
      <c r="B64" s="22"/>
      <c r="C64" s="22"/>
      <c r="D64" s="28" t="s">
        <v>290</v>
      </c>
      <c r="E64" s="16" t="s">
        <v>290</v>
      </c>
      <c r="F64" s="198"/>
    </row>
    <row r="65" spans="1:10" x14ac:dyDescent="0.25">
      <c r="A65" s="53" t="s">
        <v>421</v>
      </c>
      <c r="B65" s="44"/>
      <c r="C65" s="56"/>
      <c r="D65" s="56"/>
      <c r="E65" s="56"/>
      <c r="F65" s="204"/>
      <c r="G65" s="18"/>
      <c r="H65" s="18"/>
      <c r="I65" s="18"/>
    </row>
    <row r="66" spans="1:10" s="186" customFormat="1" outlineLevel="1" x14ac:dyDescent="0.25">
      <c r="A66" s="19"/>
      <c r="B66" s="19" t="s">
        <v>420</v>
      </c>
      <c r="C66" s="19" t="s">
        <v>435</v>
      </c>
      <c r="D66" s="190"/>
      <c r="E66" s="170">
        <v>1700</v>
      </c>
      <c r="F66" s="170"/>
      <c r="G66" s="188"/>
      <c r="H66" s="189"/>
      <c r="I66" s="187"/>
      <c r="J66" s="187"/>
    </row>
    <row r="67" spans="1:10" s="186" customFormat="1" outlineLevel="1" x14ac:dyDescent="0.25">
      <c r="A67" s="19"/>
      <c r="B67" s="19" t="s">
        <v>422</v>
      </c>
      <c r="C67" s="19" t="s">
        <v>436</v>
      </c>
      <c r="D67" s="190"/>
      <c r="E67" s="170">
        <v>1700</v>
      </c>
      <c r="F67" s="170"/>
      <c r="G67" s="188"/>
      <c r="H67" s="189"/>
      <c r="I67" s="187"/>
      <c r="J67" s="187"/>
    </row>
    <row r="68" spans="1:10" outlineLevel="1" x14ac:dyDescent="0.25">
      <c r="B68" s="23"/>
      <c r="C68" s="23"/>
      <c r="D68" s="23"/>
      <c r="E68" s="16" t="s">
        <v>290</v>
      </c>
      <c r="F68" s="18" t="s">
        <v>290</v>
      </c>
      <c r="G68" s="18"/>
    </row>
    <row r="69" spans="1:10" x14ac:dyDescent="0.25">
      <c r="D69" s="23"/>
      <c r="E69" s="21" t="s">
        <v>290</v>
      </c>
      <c r="F69" s="17" t="s">
        <v>290</v>
      </c>
      <c r="G69" s="18"/>
    </row>
    <row r="70" spans="1:10" x14ac:dyDescent="0.25">
      <c r="A70" s="186"/>
      <c r="B70" s="186"/>
      <c r="F70" s="16" t="s">
        <v>290</v>
      </c>
      <c r="G70" s="25"/>
    </row>
    <row r="71" spans="1:10" x14ac:dyDescent="0.25">
      <c r="F71" s="16" t="s">
        <v>290</v>
      </c>
      <c r="G71" s="25"/>
    </row>
    <row r="72" spans="1:10" x14ac:dyDescent="0.25">
      <c r="F72" s="16" t="s">
        <v>290</v>
      </c>
      <c r="G72" s="25"/>
    </row>
    <row r="73" spans="1:10" x14ac:dyDescent="0.25">
      <c r="F73" s="16" t="s">
        <v>290</v>
      </c>
      <c r="G73" s="25"/>
    </row>
    <row r="74" spans="1:10" x14ac:dyDescent="0.25">
      <c r="B74"/>
      <c r="F74" s="16" t="s">
        <v>290</v>
      </c>
      <c r="G74" s="25"/>
    </row>
    <row r="75" spans="1:10" x14ac:dyDescent="0.25">
      <c r="F75" s="16" t="s">
        <v>290</v>
      </c>
      <c r="G75" s="25"/>
    </row>
    <row r="76" spans="1:10" x14ac:dyDescent="0.25">
      <c r="F76" s="16" t="s">
        <v>290</v>
      </c>
      <c r="G76" s="25"/>
    </row>
    <row r="77" spans="1:10" x14ac:dyDescent="0.25">
      <c r="F77" s="16" t="s">
        <v>290</v>
      </c>
      <c r="G77" s="25"/>
    </row>
    <row r="78" spans="1:10" x14ac:dyDescent="0.25">
      <c r="F78" s="16" t="s">
        <v>290</v>
      </c>
      <c r="G78" s="25"/>
    </row>
    <row r="79" spans="1:10" x14ac:dyDescent="0.25">
      <c r="F79" s="16" t="s">
        <v>290</v>
      </c>
      <c r="G79" s="25"/>
    </row>
    <row r="80" spans="1:10" x14ac:dyDescent="0.25">
      <c r="F80" s="16" t="s">
        <v>290</v>
      </c>
      <c r="G80" s="25"/>
    </row>
    <row r="81" spans="1:7" x14ac:dyDescent="0.25">
      <c r="F81" s="16" t="s">
        <v>290</v>
      </c>
      <c r="G81" s="25"/>
    </row>
    <row r="82" spans="1:7" x14ac:dyDescent="0.25">
      <c r="F82" s="16" t="s">
        <v>290</v>
      </c>
      <c r="G82" s="25"/>
    </row>
    <row r="83" spans="1:7" x14ac:dyDescent="0.25">
      <c r="F83" s="16" t="s">
        <v>290</v>
      </c>
      <c r="G83" s="25"/>
    </row>
    <row r="84" spans="1:7" x14ac:dyDescent="0.25">
      <c r="F84" s="16" t="s">
        <v>290</v>
      </c>
      <c r="G84" s="25"/>
    </row>
    <row r="85" spans="1:7" x14ac:dyDescent="0.25">
      <c r="F85" s="16" t="s">
        <v>290</v>
      </c>
      <c r="G85" s="25"/>
    </row>
    <row r="86" spans="1:7" x14ac:dyDescent="0.25">
      <c r="F86" s="16" t="s">
        <v>290</v>
      </c>
      <c r="G86" s="25"/>
    </row>
    <row r="87" spans="1:7" x14ac:dyDescent="0.25">
      <c r="F87" s="16" t="s">
        <v>290</v>
      </c>
      <c r="G87" s="25"/>
    </row>
    <row r="88" spans="1:7" x14ac:dyDescent="0.25">
      <c r="F88" s="16" t="s">
        <v>290</v>
      </c>
      <c r="G88" s="25"/>
    </row>
    <row r="89" spans="1:7" x14ac:dyDescent="0.25">
      <c r="F89" s="16" t="s">
        <v>290</v>
      </c>
      <c r="G89" s="25"/>
    </row>
    <row r="90" spans="1:7" x14ac:dyDescent="0.25">
      <c r="A90" s="20"/>
      <c r="B90" s="20"/>
      <c r="C90" s="20"/>
      <c r="F90" s="16" t="s">
        <v>290</v>
      </c>
      <c r="G90" s="25"/>
    </row>
    <row r="91" spans="1:7" x14ac:dyDescent="0.25">
      <c r="A91" s="20"/>
      <c r="B91" s="23"/>
      <c r="C91" s="20"/>
      <c r="F91" s="16" t="s">
        <v>290</v>
      </c>
      <c r="G91" s="25"/>
    </row>
    <row r="92" spans="1:7" x14ac:dyDescent="0.25">
      <c r="A92" s="20"/>
      <c r="B92" s="20"/>
      <c r="C92" s="20"/>
      <c r="F92" s="16" t="s">
        <v>290</v>
      </c>
      <c r="G92" s="25"/>
    </row>
    <row r="93" spans="1:7" x14ac:dyDescent="0.25">
      <c r="F93" s="16" t="s">
        <v>290</v>
      </c>
      <c r="G93" s="25"/>
    </row>
    <row r="94" spans="1:7" x14ac:dyDescent="0.25">
      <c r="F94" s="16" t="s">
        <v>290</v>
      </c>
      <c r="G94" s="25"/>
    </row>
    <row r="95" spans="1:7" x14ac:dyDescent="0.25">
      <c r="F95" s="16" t="s">
        <v>290</v>
      </c>
      <c r="G95" s="25"/>
    </row>
    <row r="96" spans="1:7" x14ac:dyDescent="0.25">
      <c r="F96" s="16" t="s">
        <v>290</v>
      </c>
      <c r="G96" s="25"/>
    </row>
    <row r="97" spans="6:7" x14ac:dyDescent="0.25">
      <c r="F97" s="16" t="s">
        <v>290</v>
      </c>
      <c r="G97" s="25"/>
    </row>
    <row r="98" spans="6:7" x14ac:dyDescent="0.25">
      <c r="F98" s="16" t="s">
        <v>290</v>
      </c>
      <c r="G98" s="25"/>
    </row>
    <row r="99" spans="6:7" x14ac:dyDescent="0.25">
      <c r="F99" s="16" t="s">
        <v>290</v>
      </c>
      <c r="G99" s="25"/>
    </row>
    <row r="100" spans="6:7" x14ac:dyDescent="0.25">
      <c r="F100" s="16" t="s">
        <v>290</v>
      </c>
      <c r="G100" s="25"/>
    </row>
    <row r="101" spans="6:7" x14ac:dyDescent="0.25">
      <c r="F101" s="16" t="s">
        <v>290</v>
      </c>
      <c r="G101" s="25"/>
    </row>
    <row r="102" spans="6:7" x14ac:dyDescent="0.25">
      <c r="F102" s="16" t="s">
        <v>290</v>
      </c>
      <c r="G102" s="25"/>
    </row>
    <row r="103" spans="6:7" x14ac:dyDescent="0.25">
      <c r="F103" s="16" t="s">
        <v>290</v>
      </c>
      <c r="G103" s="25"/>
    </row>
    <row r="104" spans="6:7" x14ac:dyDescent="0.25">
      <c r="F104" s="16" t="s">
        <v>290</v>
      </c>
      <c r="G104" s="25"/>
    </row>
    <row r="105" spans="6:7" x14ac:dyDescent="0.25">
      <c r="F105" s="16" t="s">
        <v>290</v>
      </c>
      <c r="G105" s="25"/>
    </row>
    <row r="106" spans="6:7" x14ac:dyDescent="0.25">
      <c r="F106" s="16" t="s">
        <v>290</v>
      </c>
      <c r="G106" s="25"/>
    </row>
    <row r="107" spans="6:7" x14ac:dyDescent="0.25">
      <c r="F107" s="16" t="s">
        <v>290</v>
      </c>
      <c r="G107" s="25"/>
    </row>
    <row r="108" spans="6:7" x14ac:dyDescent="0.25">
      <c r="F108" s="16" t="s">
        <v>290</v>
      </c>
      <c r="G108" s="25"/>
    </row>
    <row r="109" spans="6:7" x14ac:dyDescent="0.25">
      <c r="F109" s="16" t="s">
        <v>290</v>
      </c>
      <c r="G109" s="25"/>
    </row>
    <row r="110" spans="6:7" x14ac:dyDescent="0.25">
      <c r="F110" s="16" t="s">
        <v>290</v>
      </c>
      <c r="G110" s="25"/>
    </row>
    <row r="111" spans="6:7" x14ac:dyDescent="0.25">
      <c r="F111" s="16" t="s">
        <v>290</v>
      </c>
      <c r="G111" s="25"/>
    </row>
    <row r="112" spans="6:7" x14ac:dyDescent="0.25">
      <c r="F112" s="16" t="s">
        <v>290</v>
      </c>
      <c r="G112" s="25"/>
    </row>
    <row r="113" spans="7:9" x14ac:dyDescent="0.25">
      <c r="G113" s="25"/>
      <c r="H113" s="25"/>
      <c r="I113" s="25"/>
    </row>
    <row r="114" spans="7:9" x14ac:dyDescent="0.25">
      <c r="G114" s="25"/>
      <c r="H114" s="25"/>
      <c r="I114" s="25"/>
    </row>
    <row r="115" spans="7:9" x14ac:dyDescent="0.25">
      <c r="G115" s="25"/>
      <c r="H115" s="25"/>
      <c r="I115" s="25"/>
    </row>
    <row r="116" spans="7:9" x14ac:dyDescent="0.25">
      <c r="G116" s="25"/>
      <c r="H116" s="25"/>
      <c r="I116" s="25"/>
    </row>
    <row r="117" spans="7:9" x14ac:dyDescent="0.25">
      <c r="G117" s="25"/>
      <c r="H117" s="25"/>
      <c r="I117" s="25"/>
    </row>
    <row r="118" spans="7:9" x14ac:dyDescent="0.25">
      <c r="G118" s="25"/>
      <c r="H118" s="25"/>
      <c r="I118" s="25"/>
    </row>
    <row r="119" spans="7:9" x14ac:dyDescent="0.25">
      <c r="G119" s="25"/>
      <c r="H119" s="25"/>
      <c r="I119" s="25"/>
    </row>
    <row r="120" spans="7:9" x14ac:dyDescent="0.25">
      <c r="G120" s="25"/>
      <c r="H120" s="25"/>
      <c r="I120" s="25"/>
    </row>
    <row r="121" spans="7:9" x14ac:dyDescent="0.25">
      <c r="G121" s="25"/>
      <c r="H121" s="25"/>
      <c r="I121" s="25"/>
    </row>
    <row r="122" spans="7:9" x14ac:dyDescent="0.25">
      <c r="G122" s="25"/>
      <c r="H122" s="25"/>
      <c r="I122" s="25"/>
    </row>
    <row r="123" spans="7:9" x14ac:dyDescent="0.25">
      <c r="G123" s="25"/>
      <c r="H123" s="25"/>
      <c r="I123" s="25"/>
    </row>
    <row r="124" spans="7:9" x14ac:dyDescent="0.25">
      <c r="G124" s="25"/>
      <c r="H124" s="25"/>
      <c r="I124" s="25"/>
    </row>
    <row r="125" spans="7:9" x14ac:dyDescent="0.25">
      <c r="G125" s="25"/>
      <c r="H125" s="25"/>
      <c r="I125" s="25"/>
    </row>
    <row r="126" spans="7:9" x14ac:dyDescent="0.25">
      <c r="G126" s="25"/>
      <c r="H126" s="25"/>
      <c r="I126" s="25"/>
    </row>
    <row r="127" spans="7:9" x14ac:dyDescent="0.25">
      <c r="G127" s="25"/>
      <c r="H127" s="25"/>
      <c r="I127" s="25"/>
    </row>
    <row r="128" spans="7:9" x14ac:dyDescent="0.25">
      <c r="G128" s="25"/>
      <c r="H128" s="25"/>
      <c r="I128" s="25"/>
    </row>
    <row r="129" spans="7:9" x14ac:dyDescent="0.25">
      <c r="G129" s="25"/>
      <c r="H129" s="25"/>
      <c r="I129" s="25"/>
    </row>
    <row r="130" spans="7:9" x14ac:dyDescent="0.25">
      <c r="G130" s="25"/>
      <c r="H130" s="25"/>
      <c r="I130" s="25"/>
    </row>
    <row r="131" spans="7:9" x14ac:dyDescent="0.25">
      <c r="G131" s="25"/>
      <c r="H131" s="25"/>
      <c r="I131" s="25"/>
    </row>
    <row r="132" spans="7:9" x14ac:dyDescent="0.25">
      <c r="G132" s="25"/>
      <c r="H132" s="25"/>
      <c r="I132" s="25"/>
    </row>
    <row r="133" spans="7:9" x14ac:dyDescent="0.25">
      <c r="G133" s="25"/>
      <c r="H133" s="25"/>
      <c r="I133" s="25"/>
    </row>
    <row r="134" spans="7:9" x14ac:dyDescent="0.25">
      <c r="G134" s="25"/>
      <c r="H134" s="25"/>
      <c r="I134" s="25"/>
    </row>
    <row r="135" spans="7:9" x14ac:dyDescent="0.25">
      <c r="G135" s="25"/>
      <c r="H135" s="25"/>
      <c r="I135" s="25"/>
    </row>
    <row r="136" spans="7:9" x14ac:dyDescent="0.25">
      <c r="G136" s="25"/>
      <c r="H136" s="25"/>
      <c r="I136" s="25"/>
    </row>
    <row r="137" spans="7:9" x14ac:dyDescent="0.25">
      <c r="G137" s="25"/>
      <c r="H137" s="25"/>
      <c r="I137" s="25"/>
    </row>
    <row r="138" spans="7:9" x14ac:dyDescent="0.25">
      <c r="G138" s="25"/>
      <c r="H138" s="25"/>
      <c r="I138" s="25"/>
    </row>
    <row r="139" spans="7:9" x14ac:dyDescent="0.25">
      <c r="G139" s="25"/>
      <c r="H139" s="25"/>
      <c r="I139" s="25"/>
    </row>
    <row r="140" spans="7:9" x14ac:dyDescent="0.25">
      <c r="G140" s="25"/>
      <c r="H140" s="25"/>
      <c r="I140" s="25"/>
    </row>
    <row r="141" spans="7:9" x14ac:dyDescent="0.25">
      <c r="G141" s="25"/>
      <c r="H141" s="25"/>
      <c r="I141" s="25"/>
    </row>
    <row r="142" spans="7:9" x14ac:dyDescent="0.25">
      <c r="G142" s="25"/>
      <c r="H142" s="25"/>
      <c r="I142" s="25"/>
    </row>
    <row r="143" spans="7:9" x14ac:dyDescent="0.25">
      <c r="G143" s="25"/>
      <c r="H143" s="25"/>
      <c r="I143" s="25"/>
    </row>
    <row r="144" spans="7:9" x14ac:dyDescent="0.25">
      <c r="G144" s="25"/>
      <c r="H144" s="25"/>
      <c r="I144" s="25"/>
    </row>
    <row r="145" spans="7:9" x14ac:dyDescent="0.25">
      <c r="G145" s="25"/>
      <c r="H145" s="25"/>
      <c r="I145" s="25"/>
    </row>
    <row r="146" spans="7:9" x14ac:dyDescent="0.25">
      <c r="G146" s="25"/>
      <c r="H146" s="25"/>
      <c r="I146" s="25"/>
    </row>
    <row r="147" spans="7:9" x14ac:dyDescent="0.25">
      <c r="G147" s="25"/>
      <c r="H147" s="25"/>
      <c r="I147" s="25"/>
    </row>
    <row r="148" spans="7:9" x14ac:dyDescent="0.25">
      <c r="G148" s="25"/>
      <c r="H148" s="25"/>
      <c r="I148" s="25"/>
    </row>
    <row r="149" spans="7:9" x14ac:dyDescent="0.25">
      <c r="G149" s="25"/>
      <c r="H149" s="25"/>
      <c r="I149" s="25"/>
    </row>
    <row r="150" spans="7:9" x14ac:dyDescent="0.25">
      <c r="G150" s="25"/>
      <c r="H150" s="25"/>
      <c r="I150" s="25"/>
    </row>
    <row r="151" spans="7:9" x14ac:dyDescent="0.25">
      <c r="G151" s="25"/>
      <c r="H151" s="25"/>
      <c r="I151" s="25"/>
    </row>
    <row r="152" spans="7:9" x14ac:dyDescent="0.25">
      <c r="G152" s="25"/>
      <c r="H152" s="25"/>
      <c r="I152" s="25"/>
    </row>
    <row r="153" spans="7:9" x14ac:dyDescent="0.25">
      <c r="G153" s="25"/>
      <c r="H153" s="25"/>
      <c r="I153" s="25"/>
    </row>
    <row r="154" spans="7:9" x14ac:dyDescent="0.25">
      <c r="G154" s="25"/>
      <c r="H154" s="25"/>
      <c r="I154" s="25"/>
    </row>
    <row r="155" spans="7:9" x14ac:dyDescent="0.25">
      <c r="G155" s="25"/>
      <c r="H155" s="25"/>
      <c r="I155" s="25"/>
    </row>
    <row r="156" spans="7:9" x14ac:dyDescent="0.25">
      <c r="G156" s="25"/>
      <c r="H156" s="25"/>
      <c r="I156" s="25"/>
    </row>
    <row r="157" spans="7:9" x14ac:dyDescent="0.25">
      <c r="G157" s="25"/>
      <c r="H157" s="25"/>
      <c r="I157" s="25"/>
    </row>
    <row r="158" spans="7:9" x14ac:dyDescent="0.25">
      <c r="G158" s="25"/>
      <c r="H158" s="25"/>
      <c r="I158" s="25"/>
    </row>
    <row r="159" spans="7:9" x14ac:dyDescent="0.25">
      <c r="G159" s="25"/>
      <c r="H159" s="25"/>
      <c r="I159" s="25"/>
    </row>
    <row r="160" spans="7:9" x14ac:dyDescent="0.25">
      <c r="G160" s="25"/>
      <c r="H160" s="25"/>
      <c r="I160" s="25"/>
    </row>
    <row r="161" spans="7:9" x14ac:dyDescent="0.25">
      <c r="G161" s="25"/>
      <c r="H161" s="25"/>
      <c r="I161" s="25"/>
    </row>
    <row r="162" spans="7:9" x14ac:dyDescent="0.25">
      <c r="G162" s="25"/>
      <c r="H162" s="25"/>
      <c r="I162" s="25"/>
    </row>
    <row r="163" spans="7:9" x14ac:dyDescent="0.25">
      <c r="G163" s="25"/>
      <c r="H163" s="25"/>
      <c r="I163" s="25"/>
    </row>
    <row r="164" spans="7:9" x14ac:dyDescent="0.25">
      <c r="G164" s="25"/>
      <c r="H164" s="25"/>
      <c r="I164" s="25"/>
    </row>
    <row r="165" spans="7:9" x14ac:dyDescent="0.25">
      <c r="G165" s="25"/>
      <c r="H165" s="25"/>
      <c r="I165" s="25"/>
    </row>
    <row r="166" spans="7:9" x14ac:dyDescent="0.25">
      <c r="G166" s="25"/>
      <c r="H166" s="25"/>
      <c r="I166" s="25"/>
    </row>
    <row r="167" spans="7:9" x14ac:dyDescent="0.25">
      <c r="G167" s="25"/>
      <c r="H167" s="25"/>
      <c r="I167" s="25"/>
    </row>
    <row r="168" spans="7:9" x14ac:dyDescent="0.25">
      <c r="G168" s="25"/>
      <c r="H168" s="25"/>
      <c r="I168" s="25"/>
    </row>
    <row r="169" spans="7:9" x14ac:dyDescent="0.25">
      <c r="G169" s="25"/>
      <c r="H169" s="25"/>
      <c r="I169" s="25"/>
    </row>
    <row r="170" spans="7:9" x14ac:dyDescent="0.25">
      <c r="G170" s="25"/>
      <c r="H170" s="25"/>
      <c r="I170" s="25"/>
    </row>
    <row r="171" spans="7:9" x14ac:dyDescent="0.25">
      <c r="G171" s="25"/>
      <c r="H171" s="25"/>
      <c r="I171" s="25"/>
    </row>
    <row r="172" spans="7:9" x14ac:dyDescent="0.25">
      <c r="G172" s="25"/>
      <c r="H172" s="25"/>
      <c r="I172" s="25"/>
    </row>
    <row r="173" spans="7:9" x14ac:dyDescent="0.25">
      <c r="G173" s="25"/>
      <c r="H173" s="25"/>
      <c r="I173" s="25"/>
    </row>
    <row r="174" spans="7:9" x14ac:dyDescent="0.25">
      <c r="G174" s="25"/>
      <c r="H174" s="25"/>
      <c r="I174" s="25"/>
    </row>
    <row r="175" spans="7:9" x14ac:dyDescent="0.25">
      <c r="G175" s="25"/>
      <c r="H175" s="25"/>
      <c r="I175" s="25"/>
    </row>
    <row r="176" spans="7:9" x14ac:dyDescent="0.25">
      <c r="G176" s="25"/>
      <c r="H176" s="25"/>
      <c r="I176" s="25"/>
    </row>
    <row r="177" spans="7:9" x14ac:dyDescent="0.25">
      <c r="G177" s="25"/>
      <c r="H177" s="25"/>
      <c r="I177" s="25"/>
    </row>
    <row r="178" spans="7:9" x14ac:dyDescent="0.25">
      <c r="G178" s="25"/>
      <c r="H178" s="25"/>
      <c r="I178" s="25"/>
    </row>
    <row r="179" spans="7:9" x14ac:dyDescent="0.25">
      <c r="G179" s="25"/>
      <c r="H179" s="25"/>
      <c r="I179" s="25"/>
    </row>
    <row r="180" spans="7:9" x14ac:dyDescent="0.25">
      <c r="G180" s="25"/>
      <c r="H180" s="25"/>
      <c r="I180" s="25"/>
    </row>
    <row r="181" spans="7:9" x14ac:dyDescent="0.25">
      <c r="G181" s="25"/>
      <c r="H181" s="25"/>
      <c r="I181" s="25"/>
    </row>
    <row r="182" spans="7:9" x14ac:dyDescent="0.25">
      <c r="G182" s="25"/>
      <c r="H182" s="25"/>
      <c r="I182" s="25"/>
    </row>
    <row r="183" spans="7:9" x14ac:dyDescent="0.25">
      <c r="G183" s="25"/>
      <c r="H183" s="25"/>
      <c r="I183" s="25"/>
    </row>
    <row r="184" spans="7:9" x14ac:dyDescent="0.25">
      <c r="G184" s="25"/>
      <c r="H184" s="25"/>
      <c r="I184" s="25"/>
    </row>
    <row r="185" spans="7:9" x14ac:dyDescent="0.25">
      <c r="G185" s="25"/>
      <c r="H185" s="25"/>
      <c r="I185" s="25"/>
    </row>
    <row r="186" spans="7:9" x14ac:dyDescent="0.25">
      <c r="G186" s="25"/>
      <c r="H186" s="25"/>
      <c r="I186" s="25"/>
    </row>
    <row r="187" spans="7:9" x14ac:dyDescent="0.25">
      <c r="G187" s="25"/>
      <c r="H187" s="25"/>
      <c r="I187" s="25"/>
    </row>
    <row r="188" spans="7:9" x14ac:dyDescent="0.25">
      <c r="G188" s="25"/>
      <c r="H188" s="25"/>
      <c r="I188" s="25"/>
    </row>
    <row r="189" spans="7:9" x14ac:dyDescent="0.25">
      <c r="G189" s="25"/>
      <c r="H189" s="25"/>
      <c r="I189" s="25"/>
    </row>
    <row r="190" spans="7:9" x14ac:dyDescent="0.25">
      <c r="G190" s="25"/>
      <c r="H190" s="25"/>
      <c r="I190" s="25"/>
    </row>
    <row r="191" spans="7:9" x14ac:dyDescent="0.25">
      <c r="G191" s="25"/>
      <c r="H191" s="25"/>
      <c r="I191" s="25"/>
    </row>
    <row r="192" spans="7:9" x14ac:dyDescent="0.25">
      <c r="G192" s="25"/>
      <c r="H192" s="25"/>
      <c r="I192" s="25"/>
    </row>
    <row r="193" spans="7:9" x14ac:dyDescent="0.25">
      <c r="G193" s="25"/>
      <c r="H193" s="25"/>
      <c r="I193" s="25"/>
    </row>
    <row r="194" spans="7:9" x14ac:dyDescent="0.25">
      <c r="G194" s="25"/>
      <c r="H194" s="25"/>
      <c r="I194" s="25"/>
    </row>
    <row r="195" spans="7:9" x14ac:dyDescent="0.25">
      <c r="G195" s="25"/>
      <c r="H195" s="25"/>
      <c r="I195" s="25"/>
    </row>
    <row r="196" spans="7:9" x14ac:dyDescent="0.25">
      <c r="G196" s="25"/>
      <c r="H196" s="25"/>
      <c r="I196" s="25"/>
    </row>
    <row r="197" spans="7:9" x14ac:dyDescent="0.25">
      <c r="G197" s="25"/>
      <c r="H197" s="25"/>
      <c r="I197" s="25"/>
    </row>
    <row r="198" spans="7:9" x14ac:dyDescent="0.25">
      <c r="G198" s="25"/>
      <c r="H198" s="25"/>
      <c r="I198" s="25"/>
    </row>
    <row r="199" spans="7:9" x14ac:dyDescent="0.25">
      <c r="G199" s="25"/>
      <c r="H199" s="25"/>
      <c r="I199" s="25"/>
    </row>
    <row r="200" spans="7:9" x14ac:dyDescent="0.25">
      <c r="G200" s="25"/>
      <c r="H200" s="25"/>
      <c r="I200" s="25"/>
    </row>
    <row r="201" spans="7:9" x14ac:dyDescent="0.25">
      <c r="G201" s="25"/>
      <c r="H201" s="25"/>
      <c r="I201" s="25"/>
    </row>
    <row r="202" spans="7:9" x14ac:dyDescent="0.25">
      <c r="G202" s="25"/>
      <c r="H202" s="25"/>
      <c r="I202" s="25"/>
    </row>
    <row r="203" spans="7:9" x14ac:dyDescent="0.25">
      <c r="G203" s="25"/>
      <c r="H203" s="25"/>
      <c r="I203" s="25"/>
    </row>
    <row r="204" spans="7:9" x14ac:dyDescent="0.25">
      <c r="G204" s="25"/>
      <c r="H204" s="25"/>
      <c r="I204" s="25"/>
    </row>
    <row r="205" spans="7:9" x14ac:dyDescent="0.25">
      <c r="G205" s="25"/>
      <c r="H205" s="25"/>
      <c r="I205" s="25"/>
    </row>
    <row r="206" spans="7:9" x14ac:dyDescent="0.25">
      <c r="G206" s="25"/>
      <c r="H206" s="25"/>
      <c r="I206" s="25"/>
    </row>
    <row r="207" spans="7:9" x14ac:dyDescent="0.25">
      <c r="G207" s="25"/>
      <c r="H207" s="25"/>
      <c r="I207" s="25"/>
    </row>
    <row r="208" spans="7:9" x14ac:dyDescent="0.25">
      <c r="G208" s="25"/>
      <c r="H208" s="25"/>
      <c r="I208" s="25"/>
    </row>
    <row r="209" spans="7:9" x14ac:dyDescent="0.25">
      <c r="G209" s="25"/>
      <c r="H209" s="25"/>
      <c r="I209" s="25"/>
    </row>
    <row r="210" spans="7:9" x14ac:dyDescent="0.25">
      <c r="G210" s="25"/>
      <c r="H210" s="25"/>
      <c r="I210" s="25"/>
    </row>
    <row r="211" spans="7:9" x14ac:dyDescent="0.25">
      <c r="G211" s="25"/>
      <c r="H211" s="25"/>
      <c r="I211" s="25"/>
    </row>
    <row r="212" spans="7:9" x14ac:dyDescent="0.25">
      <c r="G212" s="25"/>
      <c r="H212" s="25"/>
      <c r="I212" s="25"/>
    </row>
    <row r="213" spans="7:9" x14ac:dyDescent="0.25">
      <c r="G213" s="25"/>
      <c r="H213" s="25"/>
      <c r="I213" s="25"/>
    </row>
    <row r="214" spans="7:9" x14ac:dyDescent="0.25">
      <c r="G214" s="25"/>
      <c r="H214" s="25"/>
      <c r="I214" s="25"/>
    </row>
    <row r="215" spans="7:9" x14ac:dyDescent="0.25">
      <c r="G215" s="25"/>
      <c r="H215" s="25"/>
      <c r="I215" s="25"/>
    </row>
    <row r="216" spans="7:9" x14ac:dyDescent="0.25">
      <c r="G216" s="25"/>
      <c r="H216" s="25"/>
      <c r="I216" s="25"/>
    </row>
    <row r="217" spans="7:9" x14ac:dyDescent="0.25">
      <c r="G217" s="25"/>
      <c r="H217" s="25"/>
      <c r="I217" s="25"/>
    </row>
    <row r="218" spans="7:9" x14ac:dyDescent="0.25">
      <c r="G218" s="25"/>
      <c r="H218" s="25"/>
      <c r="I218" s="25"/>
    </row>
    <row r="219" spans="7:9" x14ac:dyDescent="0.25">
      <c r="G219" s="25"/>
      <c r="H219" s="25"/>
      <c r="I219" s="25"/>
    </row>
    <row r="220" spans="7:9" x14ac:dyDescent="0.25">
      <c r="G220" s="25"/>
      <c r="H220" s="25"/>
      <c r="I220" s="25"/>
    </row>
    <row r="221" spans="7:9" x14ac:dyDescent="0.25">
      <c r="G221" s="25"/>
      <c r="H221" s="25"/>
      <c r="I221" s="25"/>
    </row>
    <row r="222" spans="7:9" x14ac:dyDescent="0.25">
      <c r="G222" s="25"/>
      <c r="H222" s="25"/>
      <c r="I222" s="25"/>
    </row>
    <row r="223" spans="7:9" x14ac:dyDescent="0.25">
      <c r="G223" s="25"/>
      <c r="H223" s="25"/>
      <c r="I223" s="25"/>
    </row>
    <row r="224" spans="7:9" x14ac:dyDescent="0.25">
      <c r="G224" s="25"/>
      <c r="H224" s="25"/>
      <c r="I224" s="25"/>
    </row>
    <row r="225" spans="7:9" x14ac:dyDescent="0.25">
      <c r="G225" s="25"/>
      <c r="H225" s="25"/>
      <c r="I225" s="25"/>
    </row>
    <row r="226" spans="7:9" x14ac:dyDescent="0.25">
      <c r="G226" s="25"/>
      <c r="H226" s="25"/>
      <c r="I226" s="25"/>
    </row>
    <row r="227" spans="7:9" x14ac:dyDescent="0.25">
      <c r="G227" s="25"/>
      <c r="H227" s="25"/>
      <c r="I227" s="25"/>
    </row>
    <row r="228" spans="7:9" x14ac:dyDescent="0.25">
      <c r="G228" s="25"/>
      <c r="H228" s="25"/>
      <c r="I228" s="25"/>
    </row>
    <row r="229" spans="7:9" x14ac:dyDescent="0.25">
      <c r="G229" s="25"/>
      <c r="H229" s="25"/>
      <c r="I229" s="25"/>
    </row>
    <row r="230" spans="7:9" x14ac:dyDescent="0.25">
      <c r="G230" s="25"/>
      <c r="H230" s="25"/>
      <c r="I230" s="25"/>
    </row>
    <row r="231" spans="7:9" x14ac:dyDescent="0.25">
      <c r="G231" s="25"/>
      <c r="H231" s="25"/>
      <c r="I231" s="25"/>
    </row>
    <row r="232" spans="7:9" x14ac:dyDescent="0.25">
      <c r="G232" s="25"/>
      <c r="H232" s="25"/>
      <c r="I232" s="25"/>
    </row>
    <row r="233" spans="7:9" x14ac:dyDescent="0.25">
      <c r="G233" s="25"/>
      <c r="H233" s="25"/>
      <c r="I233" s="25"/>
    </row>
    <row r="234" spans="7:9" x14ac:dyDescent="0.25">
      <c r="G234" s="25"/>
      <c r="H234" s="25"/>
      <c r="I234" s="25"/>
    </row>
    <row r="235" spans="7:9" x14ac:dyDescent="0.25">
      <c r="G235" s="25"/>
      <c r="H235" s="25"/>
      <c r="I235" s="25"/>
    </row>
    <row r="236" spans="7:9" x14ac:dyDescent="0.25">
      <c r="G236" s="25"/>
      <c r="H236" s="25"/>
      <c r="I236" s="25"/>
    </row>
    <row r="237" spans="7:9" x14ac:dyDescent="0.25">
      <c r="G237" s="25"/>
      <c r="H237" s="25"/>
      <c r="I237" s="25"/>
    </row>
    <row r="238" spans="7:9" x14ac:dyDescent="0.25">
      <c r="G238" s="25"/>
      <c r="H238" s="25"/>
      <c r="I238" s="25"/>
    </row>
    <row r="239" spans="7:9" x14ac:dyDescent="0.25">
      <c r="G239" s="25"/>
      <c r="H239" s="25"/>
      <c r="I239" s="25"/>
    </row>
    <row r="240" spans="7:9" x14ac:dyDescent="0.25">
      <c r="G240" s="25"/>
      <c r="H240" s="25"/>
      <c r="I240" s="25"/>
    </row>
    <row r="241" spans="7:9" x14ac:dyDescent="0.25">
      <c r="G241" s="25"/>
      <c r="H241" s="25"/>
      <c r="I241" s="25"/>
    </row>
    <row r="242" spans="7:9" x14ac:dyDescent="0.25">
      <c r="G242" s="25"/>
      <c r="H242" s="25"/>
      <c r="I242" s="25"/>
    </row>
    <row r="243" spans="7:9" x14ac:dyDescent="0.25">
      <c r="G243" s="25"/>
      <c r="H243" s="25"/>
      <c r="I243" s="25"/>
    </row>
    <row r="244" spans="7:9" x14ac:dyDescent="0.25">
      <c r="G244" s="25"/>
      <c r="H244" s="25"/>
      <c r="I244" s="25"/>
    </row>
    <row r="245" spans="7:9" x14ac:dyDescent="0.25">
      <c r="G245" s="25"/>
      <c r="H245" s="25"/>
      <c r="I245" s="25"/>
    </row>
    <row r="246" spans="7:9" x14ac:dyDescent="0.25">
      <c r="G246" s="25"/>
      <c r="H246" s="25"/>
      <c r="I246" s="25"/>
    </row>
    <row r="247" spans="7:9" x14ac:dyDescent="0.25">
      <c r="G247" s="25"/>
      <c r="H247" s="25"/>
      <c r="I247" s="25"/>
    </row>
    <row r="248" spans="7:9" x14ac:dyDescent="0.25">
      <c r="G248" s="25"/>
      <c r="H248" s="25"/>
      <c r="I248" s="25"/>
    </row>
    <row r="249" spans="7:9" x14ac:dyDescent="0.25">
      <c r="G249" s="25"/>
      <c r="H249" s="25"/>
      <c r="I249" s="25"/>
    </row>
    <row r="250" spans="7:9" x14ac:dyDescent="0.25">
      <c r="G250" s="25"/>
      <c r="H250" s="25"/>
      <c r="I250" s="25"/>
    </row>
    <row r="251" spans="7:9" x14ac:dyDescent="0.25">
      <c r="G251" s="25"/>
      <c r="H251" s="25"/>
      <c r="I251" s="25"/>
    </row>
    <row r="252" spans="7:9" x14ac:dyDescent="0.25">
      <c r="G252" s="25"/>
      <c r="H252" s="25"/>
      <c r="I252" s="25"/>
    </row>
    <row r="253" spans="7:9" x14ac:dyDescent="0.25">
      <c r="G253" s="25"/>
      <c r="H253" s="25"/>
      <c r="I253" s="25"/>
    </row>
    <row r="254" spans="7:9" x14ac:dyDescent="0.25">
      <c r="G254" s="25"/>
      <c r="H254" s="25"/>
      <c r="I254" s="25"/>
    </row>
    <row r="255" spans="7:9" x14ac:dyDescent="0.25">
      <c r="G255" s="25"/>
      <c r="H255" s="25"/>
      <c r="I255" s="25"/>
    </row>
    <row r="256" spans="7:9" x14ac:dyDescent="0.25">
      <c r="G256" s="25"/>
      <c r="H256" s="25"/>
      <c r="I256" s="25"/>
    </row>
    <row r="257" spans="7:9" x14ac:dyDescent="0.25">
      <c r="G257" s="25"/>
      <c r="H257" s="25"/>
      <c r="I257" s="25"/>
    </row>
    <row r="258" spans="7:9" x14ac:dyDescent="0.25">
      <c r="G258" s="25"/>
      <c r="H258" s="25"/>
      <c r="I258" s="25"/>
    </row>
    <row r="259" spans="7:9" x14ac:dyDescent="0.25">
      <c r="G259" s="25"/>
      <c r="H259" s="25"/>
      <c r="I259" s="25"/>
    </row>
    <row r="260" spans="7:9" x14ac:dyDescent="0.25">
      <c r="G260" s="25"/>
      <c r="H260" s="25"/>
      <c r="I260" s="25"/>
    </row>
    <row r="261" spans="7:9" x14ac:dyDescent="0.25">
      <c r="G261" s="25"/>
      <c r="H261" s="25"/>
      <c r="I261" s="25"/>
    </row>
    <row r="262" spans="7:9" x14ac:dyDescent="0.25">
      <c r="G262" s="25"/>
      <c r="H262" s="25"/>
      <c r="I262" s="25"/>
    </row>
    <row r="263" spans="7:9" x14ac:dyDescent="0.25">
      <c r="G263" s="25"/>
      <c r="H263" s="25"/>
      <c r="I263" s="25"/>
    </row>
    <row r="264" spans="7:9" x14ac:dyDescent="0.25">
      <c r="G264" s="25"/>
      <c r="H264" s="25"/>
      <c r="I264" s="25"/>
    </row>
    <row r="265" spans="7:9" x14ac:dyDescent="0.25">
      <c r="G265" s="25"/>
      <c r="H265" s="25"/>
      <c r="I265" s="25"/>
    </row>
    <row r="266" spans="7:9" x14ac:dyDescent="0.25">
      <c r="G266" s="25"/>
      <c r="H266" s="25"/>
      <c r="I266" s="25"/>
    </row>
    <row r="267" spans="7:9" x14ac:dyDescent="0.25">
      <c r="G267" s="25"/>
      <c r="H267" s="25"/>
      <c r="I267" s="25"/>
    </row>
    <row r="268" spans="7:9" x14ac:dyDescent="0.25">
      <c r="G268" s="25"/>
      <c r="H268" s="25"/>
      <c r="I268" s="25"/>
    </row>
    <row r="269" spans="7:9" x14ac:dyDescent="0.25">
      <c r="G269" s="25"/>
      <c r="H269" s="25"/>
      <c r="I269" s="25"/>
    </row>
    <row r="270" spans="7:9" x14ac:dyDescent="0.25">
      <c r="G270" s="25"/>
      <c r="H270" s="25"/>
      <c r="I270" s="25"/>
    </row>
    <row r="271" spans="7:9" x14ac:dyDescent="0.25">
      <c r="G271" s="25"/>
      <c r="H271" s="25"/>
      <c r="I271" s="25"/>
    </row>
    <row r="272" spans="7:9" x14ac:dyDescent="0.25">
      <c r="G272" s="25"/>
      <c r="H272" s="25"/>
      <c r="I272" s="25"/>
    </row>
    <row r="273" spans="7:9" x14ac:dyDescent="0.25">
      <c r="G273" s="25"/>
      <c r="H273" s="25"/>
      <c r="I273" s="25"/>
    </row>
    <row r="274" spans="7:9" x14ac:dyDescent="0.25">
      <c r="G274" s="20"/>
      <c r="H274" s="20"/>
      <c r="I274" s="20"/>
    </row>
    <row r="275" spans="7:9" x14ac:dyDescent="0.25">
      <c r="G275" s="20"/>
      <c r="H275" s="20"/>
      <c r="I275" s="20"/>
    </row>
    <row r="276" spans="7:9" x14ac:dyDescent="0.25">
      <c r="G276" s="20"/>
      <c r="H276" s="20"/>
      <c r="I276" s="20"/>
    </row>
    <row r="277" spans="7:9" x14ac:dyDescent="0.25">
      <c r="G277" s="20"/>
      <c r="H277" s="20"/>
      <c r="I277" s="20"/>
    </row>
    <row r="278" spans="7:9" x14ac:dyDescent="0.25">
      <c r="G278" s="20"/>
      <c r="H278" s="20"/>
      <c r="I278" s="20"/>
    </row>
    <row r="279" spans="7:9" x14ac:dyDescent="0.25">
      <c r="G279" s="20"/>
      <c r="H279" s="20"/>
      <c r="I279" s="20"/>
    </row>
    <row r="280" spans="7:9" x14ac:dyDescent="0.25">
      <c r="G280" s="20"/>
      <c r="H280" s="20"/>
      <c r="I280" s="20"/>
    </row>
    <row r="281" spans="7:9" x14ac:dyDescent="0.25">
      <c r="G281" s="20"/>
      <c r="H281" s="20"/>
      <c r="I281" s="20"/>
    </row>
    <row r="282" spans="7:9" x14ac:dyDescent="0.25">
      <c r="G282" s="20"/>
      <c r="H282" s="20"/>
      <c r="I282" s="20"/>
    </row>
    <row r="283" spans="7:9" x14ac:dyDescent="0.25">
      <c r="G283" s="20"/>
      <c r="H283" s="20"/>
      <c r="I283" s="20"/>
    </row>
    <row r="284" spans="7:9" x14ac:dyDescent="0.25">
      <c r="G284" s="20"/>
      <c r="H284" s="20"/>
      <c r="I284" s="20"/>
    </row>
    <row r="285" spans="7:9" x14ac:dyDescent="0.25">
      <c r="G285" s="20"/>
      <c r="H285" s="20"/>
      <c r="I285" s="20"/>
    </row>
    <row r="286" spans="7:9" x14ac:dyDescent="0.25">
      <c r="G286" s="20"/>
      <c r="H286" s="20"/>
      <c r="I286" s="20"/>
    </row>
    <row r="287" spans="7:9" x14ac:dyDescent="0.25">
      <c r="G287" s="20"/>
      <c r="H287" s="20"/>
      <c r="I287" s="20"/>
    </row>
    <row r="288" spans="7:9" x14ac:dyDescent="0.25">
      <c r="G288" s="20"/>
      <c r="H288" s="20"/>
      <c r="I288" s="20"/>
    </row>
    <row r="289" spans="7:9" x14ac:dyDescent="0.25">
      <c r="G289" s="20"/>
      <c r="H289" s="20"/>
      <c r="I289" s="20"/>
    </row>
    <row r="290" spans="7:9" x14ac:dyDescent="0.25">
      <c r="G290" s="20"/>
      <c r="H290" s="20"/>
      <c r="I290" s="20"/>
    </row>
    <row r="291" spans="7:9" x14ac:dyDescent="0.25">
      <c r="G291" s="20"/>
      <c r="H291" s="20"/>
      <c r="I291" s="20"/>
    </row>
    <row r="292" spans="7:9" x14ac:dyDescent="0.25">
      <c r="G292" s="20"/>
      <c r="H292" s="20"/>
      <c r="I292" s="20"/>
    </row>
    <row r="293" spans="7:9" x14ac:dyDescent="0.25">
      <c r="G293" s="20"/>
      <c r="H293" s="20"/>
      <c r="I293" s="20"/>
    </row>
    <row r="294" spans="7:9" x14ac:dyDescent="0.25">
      <c r="G294" s="20"/>
      <c r="H294" s="20"/>
      <c r="I294" s="20"/>
    </row>
    <row r="295" spans="7:9" x14ac:dyDescent="0.25">
      <c r="G295" s="20"/>
      <c r="H295" s="20"/>
      <c r="I295" s="20"/>
    </row>
    <row r="296" spans="7:9" x14ac:dyDescent="0.25">
      <c r="G296" s="20"/>
      <c r="H296" s="20"/>
      <c r="I296" s="20"/>
    </row>
    <row r="297" spans="7:9" x14ac:dyDescent="0.25">
      <c r="G297" s="20"/>
      <c r="H297" s="20"/>
      <c r="I297" s="20"/>
    </row>
    <row r="298" spans="7:9" x14ac:dyDescent="0.25">
      <c r="G298" s="20"/>
      <c r="H298" s="20"/>
      <c r="I298" s="20"/>
    </row>
    <row r="299" spans="7:9" x14ac:dyDescent="0.25">
      <c r="G299" s="20"/>
      <c r="H299" s="20"/>
      <c r="I299" s="20"/>
    </row>
    <row r="300" spans="7:9" x14ac:dyDescent="0.25">
      <c r="G300" s="20"/>
      <c r="H300" s="20"/>
      <c r="I300" s="20"/>
    </row>
    <row r="301" spans="7:9" x14ac:dyDescent="0.25">
      <c r="G301" s="20"/>
      <c r="H301" s="20"/>
      <c r="I301" s="20"/>
    </row>
    <row r="302" spans="7:9" x14ac:dyDescent="0.25">
      <c r="G302" s="20"/>
      <c r="H302" s="20"/>
      <c r="I302" s="20"/>
    </row>
    <row r="303" spans="7:9" x14ac:dyDescent="0.25">
      <c r="G303" s="20"/>
      <c r="H303" s="20"/>
      <c r="I303" s="20"/>
    </row>
    <row r="304" spans="7:9" x14ac:dyDescent="0.25">
      <c r="G304" s="20"/>
      <c r="H304" s="20"/>
      <c r="I304" s="20"/>
    </row>
    <row r="305" spans="7:9" x14ac:dyDescent="0.25">
      <c r="G305" s="20"/>
      <c r="H305" s="20"/>
      <c r="I305" s="20"/>
    </row>
    <row r="306" spans="7:9" x14ac:dyDescent="0.25">
      <c r="G306" s="20"/>
      <c r="H306" s="20"/>
      <c r="I306" s="20"/>
    </row>
    <row r="307" spans="7:9" x14ac:dyDescent="0.25">
      <c r="G307" s="20"/>
      <c r="H307" s="20"/>
      <c r="I307" s="20"/>
    </row>
    <row r="308" spans="7:9" x14ac:dyDescent="0.25">
      <c r="G308" s="20"/>
      <c r="H308" s="20"/>
      <c r="I308" s="20"/>
    </row>
    <row r="309" spans="7:9" x14ac:dyDescent="0.25">
      <c r="G309" s="20"/>
      <c r="H309" s="20"/>
      <c r="I309" s="20"/>
    </row>
    <row r="310" spans="7:9" x14ac:dyDescent="0.25">
      <c r="G310" s="20"/>
      <c r="H310" s="20"/>
      <c r="I310" s="20"/>
    </row>
    <row r="311" spans="7:9" x14ac:dyDescent="0.25">
      <c r="G311" s="20"/>
      <c r="H311" s="20"/>
      <c r="I311" s="20"/>
    </row>
    <row r="312" spans="7:9" x14ac:dyDescent="0.25">
      <c r="G312" s="20"/>
      <c r="H312" s="20"/>
      <c r="I312" s="20"/>
    </row>
    <row r="313" spans="7:9" x14ac:dyDescent="0.25">
      <c r="G313" s="20"/>
      <c r="H313" s="20"/>
      <c r="I313" s="20"/>
    </row>
    <row r="314" spans="7:9" x14ac:dyDescent="0.25">
      <c r="G314" s="20"/>
      <c r="H314" s="20"/>
      <c r="I314" s="20"/>
    </row>
    <row r="315" spans="7:9" x14ac:dyDescent="0.25">
      <c r="G315" s="20"/>
      <c r="H315" s="20"/>
      <c r="I315" s="20"/>
    </row>
    <row r="316" spans="7:9" x14ac:dyDescent="0.25">
      <c r="G316" s="20"/>
      <c r="H316" s="20"/>
      <c r="I316" s="20"/>
    </row>
    <row r="317" spans="7:9" x14ac:dyDescent="0.25">
      <c r="G317" s="20"/>
      <c r="H317" s="20"/>
      <c r="I317" s="20"/>
    </row>
    <row r="318" spans="7:9" x14ac:dyDescent="0.25">
      <c r="G318" s="20"/>
      <c r="H318" s="20"/>
      <c r="I318" s="20"/>
    </row>
    <row r="319" spans="7:9" x14ac:dyDescent="0.25">
      <c r="G319" s="20"/>
      <c r="H319" s="20"/>
      <c r="I319" s="20"/>
    </row>
    <row r="320" spans="7:9" x14ac:dyDescent="0.25">
      <c r="G320" s="20"/>
      <c r="H320" s="20"/>
      <c r="I320" s="20"/>
    </row>
    <row r="321" spans="7:9" x14ac:dyDescent="0.25">
      <c r="G321" s="20"/>
      <c r="H321" s="20"/>
      <c r="I321" s="20"/>
    </row>
    <row r="322" spans="7:9" x14ac:dyDescent="0.25">
      <c r="G322" s="20"/>
      <c r="H322" s="20"/>
      <c r="I322" s="20"/>
    </row>
    <row r="323" spans="7:9" x14ac:dyDescent="0.25">
      <c r="G323" s="20"/>
      <c r="H323" s="20"/>
      <c r="I323" s="20"/>
    </row>
    <row r="324" spans="7:9" x14ac:dyDescent="0.25">
      <c r="G324" s="20"/>
      <c r="H324" s="20"/>
      <c r="I324" s="20"/>
    </row>
    <row r="325" spans="7:9" x14ac:dyDescent="0.25">
      <c r="G325" s="20"/>
      <c r="H325" s="20"/>
      <c r="I325" s="20"/>
    </row>
    <row r="326" spans="7:9" x14ac:dyDescent="0.25">
      <c r="G326" s="20"/>
      <c r="H326" s="20"/>
      <c r="I326" s="20"/>
    </row>
    <row r="327" spans="7:9" x14ac:dyDescent="0.25">
      <c r="G327" s="20"/>
      <c r="H327" s="20"/>
      <c r="I327" s="20"/>
    </row>
    <row r="328" spans="7:9" x14ac:dyDescent="0.25">
      <c r="G328" s="20"/>
      <c r="H328" s="20"/>
      <c r="I328" s="20"/>
    </row>
    <row r="329" spans="7:9" x14ac:dyDescent="0.25">
      <c r="G329" s="20"/>
      <c r="H329" s="20"/>
      <c r="I329" s="20"/>
    </row>
    <row r="330" spans="7:9" x14ac:dyDescent="0.25">
      <c r="G330" s="20"/>
      <c r="H330" s="20"/>
      <c r="I330" s="20"/>
    </row>
    <row r="331" spans="7:9" x14ac:dyDescent="0.25">
      <c r="G331" s="20"/>
      <c r="H331" s="20"/>
      <c r="I331" s="20"/>
    </row>
    <row r="332" spans="7:9" x14ac:dyDescent="0.25">
      <c r="G332" s="20"/>
      <c r="H332" s="20"/>
      <c r="I332" s="20"/>
    </row>
    <row r="333" spans="7:9" x14ac:dyDescent="0.25">
      <c r="G333" s="20"/>
      <c r="H333" s="20"/>
      <c r="I333" s="20"/>
    </row>
    <row r="334" spans="7:9" x14ac:dyDescent="0.25">
      <c r="G334" s="20"/>
      <c r="H334" s="20"/>
      <c r="I334" s="20"/>
    </row>
    <row r="335" spans="7:9" x14ac:dyDescent="0.25">
      <c r="G335" s="20"/>
      <c r="H335" s="20"/>
      <c r="I335" s="20"/>
    </row>
    <row r="336" spans="7:9" x14ac:dyDescent="0.25">
      <c r="G336" s="20"/>
      <c r="H336" s="20"/>
      <c r="I336" s="20"/>
    </row>
    <row r="337" spans="7:9" x14ac:dyDescent="0.25">
      <c r="G337" s="20"/>
      <c r="H337" s="20"/>
      <c r="I337" s="20"/>
    </row>
    <row r="338" spans="7:9" x14ac:dyDescent="0.25">
      <c r="G338" s="20"/>
      <c r="H338" s="20"/>
      <c r="I338" s="20"/>
    </row>
    <row r="339" spans="7:9" x14ac:dyDescent="0.25">
      <c r="G339" s="20"/>
      <c r="H339" s="20"/>
      <c r="I339" s="20"/>
    </row>
    <row r="340" spans="7:9" x14ac:dyDescent="0.25">
      <c r="G340" s="20"/>
      <c r="H340" s="20"/>
      <c r="I340" s="20"/>
    </row>
    <row r="341" spans="7:9" x14ac:dyDescent="0.25">
      <c r="G341" s="20"/>
      <c r="H341" s="20"/>
      <c r="I341" s="20"/>
    </row>
    <row r="342" spans="7:9" x14ac:dyDescent="0.25">
      <c r="G342" s="20"/>
      <c r="H342" s="20"/>
      <c r="I342" s="20"/>
    </row>
    <row r="343" spans="7:9" x14ac:dyDescent="0.25">
      <c r="G343" s="20"/>
      <c r="H343" s="20"/>
      <c r="I343" s="20"/>
    </row>
    <row r="344" spans="7:9" x14ac:dyDescent="0.25">
      <c r="G344" s="20"/>
      <c r="H344" s="20"/>
      <c r="I344" s="20"/>
    </row>
    <row r="345" spans="7:9" x14ac:dyDescent="0.25">
      <c r="G345" s="20"/>
      <c r="H345" s="20"/>
      <c r="I345" s="20"/>
    </row>
    <row r="346" spans="7:9" x14ac:dyDescent="0.25">
      <c r="G346" s="20"/>
      <c r="H346" s="20"/>
      <c r="I346" s="20"/>
    </row>
    <row r="347" spans="7:9" x14ac:dyDescent="0.25">
      <c r="G347" s="20"/>
      <c r="H347" s="20"/>
      <c r="I347" s="20"/>
    </row>
    <row r="348" spans="7:9" x14ac:dyDescent="0.25">
      <c r="G348" s="20"/>
      <c r="H348" s="20"/>
      <c r="I348" s="20"/>
    </row>
    <row r="349" spans="7:9" x14ac:dyDescent="0.25">
      <c r="G349" s="20"/>
      <c r="H349" s="20"/>
      <c r="I349" s="20"/>
    </row>
    <row r="350" spans="7:9" x14ac:dyDescent="0.25">
      <c r="G350" s="20"/>
      <c r="H350" s="20"/>
      <c r="I350" s="20"/>
    </row>
    <row r="351" spans="7:9" x14ac:dyDescent="0.25">
      <c r="G351" s="20"/>
      <c r="H351" s="20"/>
      <c r="I351" s="20"/>
    </row>
    <row r="352" spans="7:9" x14ac:dyDescent="0.25">
      <c r="G352" s="20"/>
      <c r="H352" s="20"/>
      <c r="I352" s="20"/>
    </row>
    <row r="353" spans="7:9" x14ac:dyDescent="0.25">
      <c r="G353" s="20"/>
      <c r="H353" s="20"/>
      <c r="I353" s="20"/>
    </row>
    <row r="354" spans="7:9" x14ac:dyDescent="0.25">
      <c r="G354" s="20"/>
      <c r="H354" s="20"/>
      <c r="I354" s="20"/>
    </row>
    <row r="355" spans="7:9" x14ac:dyDescent="0.25">
      <c r="G355" s="20"/>
      <c r="H355" s="20"/>
      <c r="I355" s="20"/>
    </row>
    <row r="356" spans="7:9" x14ac:dyDescent="0.25">
      <c r="G356" s="20"/>
      <c r="H356" s="20"/>
      <c r="I356" s="20"/>
    </row>
    <row r="357" spans="7:9" x14ac:dyDescent="0.25">
      <c r="G357" s="20"/>
      <c r="H357" s="20"/>
      <c r="I357" s="20"/>
    </row>
    <row r="358" spans="7:9" x14ac:dyDescent="0.25">
      <c r="G358" s="20"/>
      <c r="H358" s="20"/>
      <c r="I358" s="20"/>
    </row>
    <row r="359" spans="7:9" x14ac:dyDescent="0.25">
      <c r="G359" s="20"/>
      <c r="H359" s="20"/>
      <c r="I359" s="20"/>
    </row>
    <row r="360" spans="7:9" x14ac:dyDescent="0.25">
      <c r="G360" s="20"/>
      <c r="H360" s="20"/>
      <c r="I360" s="20"/>
    </row>
    <row r="361" spans="7:9" x14ac:dyDescent="0.25">
      <c r="G361" s="20"/>
      <c r="H361" s="20"/>
      <c r="I361" s="20"/>
    </row>
    <row r="362" spans="7:9" x14ac:dyDescent="0.25">
      <c r="G362" s="20"/>
      <c r="H362" s="20"/>
      <c r="I362" s="20"/>
    </row>
    <row r="363" spans="7:9" x14ac:dyDescent="0.25">
      <c r="G363" s="20"/>
      <c r="H363" s="20"/>
      <c r="I363" s="20"/>
    </row>
    <row r="364" spans="7:9" x14ac:dyDescent="0.25">
      <c r="G364" s="20"/>
      <c r="H364" s="20"/>
      <c r="I364" s="20"/>
    </row>
    <row r="365" spans="7:9" x14ac:dyDescent="0.25">
      <c r="G365" s="20"/>
      <c r="H365" s="20"/>
      <c r="I365" s="20"/>
    </row>
    <row r="366" spans="7:9" x14ac:dyDescent="0.25">
      <c r="G366" s="20"/>
      <c r="H366" s="20"/>
      <c r="I366" s="20"/>
    </row>
    <row r="367" spans="7:9" x14ac:dyDescent="0.25">
      <c r="G367" s="20"/>
      <c r="H367" s="20"/>
      <c r="I367" s="20"/>
    </row>
    <row r="368" spans="7:9" x14ac:dyDescent="0.25">
      <c r="G368" s="20"/>
      <c r="H368" s="20"/>
      <c r="I368" s="20"/>
    </row>
    <row r="369" spans="7:9" x14ac:dyDescent="0.25">
      <c r="G369" s="20"/>
      <c r="H369" s="20"/>
      <c r="I369" s="20"/>
    </row>
    <row r="370" spans="7:9" x14ac:dyDescent="0.25">
      <c r="G370" s="20"/>
      <c r="H370" s="20"/>
      <c r="I370" s="20"/>
    </row>
    <row r="371" spans="7:9" x14ac:dyDescent="0.25">
      <c r="G371" s="20"/>
      <c r="H371" s="20"/>
      <c r="I371" s="20"/>
    </row>
    <row r="372" spans="7:9" x14ac:dyDescent="0.25">
      <c r="G372" s="20"/>
      <c r="H372" s="20"/>
      <c r="I372" s="20"/>
    </row>
    <row r="373" spans="7:9" x14ac:dyDescent="0.25">
      <c r="G373" s="20"/>
      <c r="H373" s="20"/>
      <c r="I373" s="20"/>
    </row>
    <row r="374" spans="7:9" x14ac:dyDescent="0.25">
      <c r="G374" s="20"/>
      <c r="H374" s="20"/>
      <c r="I374" s="20"/>
    </row>
    <row r="375" spans="7:9" x14ac:dyDescent="0.25">
      <c r="G375" s="20"/>
      <c r="H375" s="20"/>
      <c r="I375" s="20"/>
    </row>
    <row r="376" spans="7:9" x14ac:dyDescent="0.25">
      <c r="G376" s="20"/>
      <c r="H376" s="20"/>
      <c r="I376" s="20"/>
    </row>
    <row r="377" spans="7:9" x14ac:dyDescent="0.25">
      <c r="G377" s="20"/>
      <c r="H377" s="20"/>
      <c r="I377" s="20"/>
    </row>
    <row r="378" spans="7:9" x14ac:dyDescent="0.25">
      <c r="G378" s="20"/>
      <c r="H378" s="20"/>
      <c r="I378" s="20"/>
    </row>
    <row r="379" spans="7:9" x14ac:dyDescent="0.25">
      <c r="G379" s="20"/>
      <c r="H379" s="20"/>
      <c r="I379" s="20"/>
    </row>
    <row r="380" spans="7:9" x14ac:dyDescent="0.25">
      <c r="G380" s="20"/>
      <c r="H380" s="20"/>
      <c r="I380" s="20"/>
    </row>
    <row r="381" spans="7:9" x14ac:dyDescent="0.25">
      <c r="G381" s="20"/>
      <c r="H381" s="20"/>
      <c r="I381" s="20"/>
    </row>
    <row r="382" spans="7:9" x14ac:dyDescent="0.25">
      <c r="G382" s="20"/>
      <c r="H382" s="20"/>
      <c r="I382" s="20"/>
    </row>
    <row r="383" spans="7:9" x14ac:dyDescent="0.25">
      <c r="G383" s="20"/>
      <c r="H383" s="20"/>
      <c r="I383" s="20"/>
    </row>
    <row r="384" spans="7:9" x14ac:dyDescent="0.25">
      <c r="G384" s="20"/>
      <c r="H384" s="20"/>
      <c r="I384" s="20"/>
    </row>
    <row r="385" spans="7:9" x14ac:dyDescent="0.25">
      <c r="G385" s="20"/>
      <c r="H385" s="20"/>
      <c r="I385" s="20"/>
    </row>
    <row r="386" spans="7:9" x14ac:dyDescent="0.25">
      <c r="G386" s="20"/>
      <c r="H386" s="20"/>
      <c r="I386" s="20"/>
    </row>
    <row r="387" spans="7:9" x14ac:dyDescent="0.25">
      <c r="G387" s="20"/>
      <c r="H387" s="20"/>
      <c r="I387" s="20"/>
    </row>
    <row r="388" spans="7:9" x14ac:dyDescent="0.25">
      <c r="G388" s="20"/>
      <c r="H388" s="20"/>
      <c r="I388" s="20"/>
    </row>
    <row r="389" spans="7:9" x14ac:dyDescent="0.25">
      <c r="G389" s="20"/>
      <c r="H389" s="20"/>
      <c r="I389" s="20"/>
    </row>
    <row r="390" spans="7:9" x14ac:dyDescent="0.25">
      <c r="G390" s="20"/>
      <c r="H390" s="20"/>
      <c r="I390" s="20"/>
    </row>
    <row r="391" spans="7:9" x14ac:dyDescent="0.25">
      <c r="G391" s="20"/>
      <c r="H391" s="20"/>
      <c r="I391" s="20"/>
    </row>
    <row r="392" spans="7:9" x14ac:dyDescent="0.25">
      <c r="G392" s="20"/>
      <c r="H392" s="20"/>
      <c r="I392" s="20"/>
    </row>
    <row r="393" spans="7:9" x14ac:dyDescent="0.25">
      <c r="G393" s="20"/>
      <c r="H393" s="20"/>
      <c r="I393" s="20"/>
    </row>
    <row r="394" spans="7:9" x14ac:dyDescent="0.25">
      <c r="G394" s="20"/>
      <c r="H394" s="20"/>
      <c r="I394" s="20"/>
    </row>
    <row r="395" spans="7:9" x14ac:dyDescent="0.25">
      <c r="G395" s="20"/>
      <c r="H395" s="20"/>
      <c r="I395" s="20"/>
    </row>
    <row r="396" spans="7:9" x14ac:dyDescent="0.25">
      <c r="G396" s="20"/>
      <c r="H396" s="20"/>
      <c r="I396" s="20"/>
    </row>
    <row r="397" spans="7:9" x14ac:dyDescent="0.25">
      <c r="G397" s="20"/>
      <c r="H397" s="20"/>
      <c r="I397" s="20"/>
    </row>
    <row r="398" spans="7:9" x14ac:dyDescent="0.25">
      <c r="G398" s="20"/>
      <c r="H398" s="20"/>
      <c r="I398" s="20"/>
    </row>
    <row r="399" spans="7:9" x14ac:dyDescent="0.25">
      <c r="G399" s="20"/>
      <c r="H399" s="20"/>
      <c r="I399" s="20"/>
    </row>
    <row r="400" spans="7:9" x14ac:dyDescent="0.25">
      <c r="G400" s="20"/>
      <c r="H400" s="20"/>
      <c r="I400" s="20"/>
    </row>
    <row r="401" spans="7:9" x14ac:dyDescent="0.25">
      <c r="G401" s="20"/>
      <c r="H401" s="20"/>
      <c r="I401" s="20"/>
    </row>
    <row r="402" spans="7:9" x14ac:dyDescent="0.25">
      <c r="G402" s="20"/>
      <c r="H402" s="20"/>
      <c r="I402" s="20"/>
    </row>
    <row r="403" spans="7:9" x14ac:dyDescent="0.25">
      <c r="G403" s="20"/>
      <c r="H403" s="20"/>
      <c r="I403" s="20"/>
    </row>
    <row r="404" spans="7:9" x14ac:dyDescent="0.25">
      <c r="G404" s="20"/>
      <c r="H404" s="20"/>
      <c r="I404" s="20"/>
    </row>
    <row r="405" spans="7:9" x14ac:dyDescent="0.25">
      <c r="G405" s="20"/>
      <c r="H405" s="20"/>
      <c r="I405" s="20"/>
    </row>
    <row r="406" spans="7:9" x14ac:dyDescent="0.25">
      <c r="G406" s="20"/>
      <c r="H406" s="20"/>
      <c r="I406" s="20"/>
    </row>
    <row r="407" spans="7:9" x14ac:dyDescent="0.25">
      <c r="G407" s="20"/>
      <c r="H407" s="20"/>
      <c r="I407" s="20"/>
    </row>
    <row r="408" spans="7:9" x14ac:dyDescent="0.25">
      <c r="G408" s="20"/>
      <c r="H408" s="20"/>
      <c r="I408" s="20"/>
    </row>
    <row r="409" spans="7:9" x14ac:dyDescent="0.25">
      <c r="G409" s="20"/>
      <c r="H409" s="20"/>
      <c r="I409" s="20"/>
    </row>
    <row r="410" spans="7:9" x14ac:dyDescent="0.25">
      <c r="G410" s="20"/>
      <c r="H410" s="20"/>
      <c r="I410" s="20"/>
    </row>
    <row r="411" spans="7:9" x14ac:dyDescent="0.25">
      <c r="G411" s="20"/>
      <c r="H411" s="20"/>
      <c r="I411" s="20"/>
    </row>
    <row r="412" spans="7:9" x14ac:dyDescent="0.25">
      <c r="G412" s="20"/>
      <c r="H412" s="20"/>
      <c r="I412" s="20"/>
    </row>
    <row r="413" spans="7:9" x14ac:dyDescent="0.25">
      <c r="G413" s="20"/>
      <c r="H413" s="20"/>
      <c r="I413" s="20"/>
    </row>
    <row r="414" spans="7:9" x14ac:dyDescent="0.25">
      <c r="G414" s="20"/>
      <c r="H414" s="20"/>
      <c r="I414" s="20"/>
    </row>
    <row r="415" spans="7:9" x14ac:dyDescent="0.25">
      <c r="G415" s="20"/>
      <c r="H415" s="20"/>
      <c r="I415" s="20"/>
    </row>
    <row r="416" spans="7:9" x14ac:dyDescent="0.25">
      <c r="G416" s="20"/>
      <c r="H416" s="20"/>
      <c r="I416" s="20"/>
    </row>
    <row r="417" spans="7:9" x14ac:dyDescent="0.25">
      <c r="G417" s="20"/>
      <c r="H417" s="20"/>
      <c r="I417" s="20"/>
    </row>
    <row r="418" spans="7:9" x14ac:dyDescent="0.25">
      <c r="G418" s="20"/>
      <c r="H418" s="20"/>
      <c r="I418" s="20"/>
    </row>
    <row r="419" spans="7:9" x14ac:dyDescent="0.25">
      <c r="G419" s="20"/>
      <c r="H419" s="20"/>
      <c r="I419" s="20"/>
    </row>
    <row r="420" spans="7:9" x14ac:dyDescent="0.25">
      <c r="G420" s="20"/>
      <c r="H420" s="20"/>
      <c r="I420" s="20"/>
    </row>
    <row r="421" spans="7:9" x14ac:dyDescent="0.25">
      <c r="G421" s="20"/>
      <c r="H421" s="20"/>
      <c r="I421" s="20"/>
    </row>
    <row r="422" spans="7:9" x14ac:dyDescent="0.25">
      <c r="G422" s="20"/>
      <c r="H422" s="20"/>
      <c r="I422" s="20"/>
    </row>
    <row r="423" spans="7:9" x14ac:dyDescent="0.25">
      <c r="G423" s="20"/>
      <c r="H423" s="20"/>
      <c r="I423" s="20"/>
    </row>
    <row r="424" spans="7:9" x14ac:dyDescent="0.25">
      <c r="G424" s="20"/>
      <c r="H424" s="20"/>
      <c r="I424" s="20"/>
    </row>
    <row r="425" spans="7:9" x14ac:dyDescent="0.25">
      <c r="G425" s="20"/>
      <c r="H425" s="20"/>
      <c r="I425" s="20"/>
    </row>
    <row r="426" spans="7:9" x14ac:dyDescent="0.25">
      <c r="G426" s="20"/>
      <c r="H426" s="20"/>
      <c r="I426" s="20"/>
    </row>
    <row r="427" spans="7:9" x14ac:dyDescent="0.25">
      <c r="G427" s="20"/>
      <c r="H427" s="20"/>
      <c r="I427" s="20"/>
    </row>
    <row r="428" spans="7:9" x14ac:dyDescent="0.25">
      <c r="G428" s="20"/>
      <c r="H428" s="20"/>
      <c r="I428" s="20"/>
    </row>
    <row r="429" spans="7:9" x14ac:dyDescent="0.25">
      <c r="G429" s="20"/>
      <c r="H429" s="20"/>
      <c r="I429" s="20"/>
    </row>
    <row r="430" spans="7:9" x14ac:dyDescent="0.25">
      <c r="G430" s="20"/>
      <c r="H430" s="20"/>
      <c r="I430" s="20"/>
    </row>
    <row r="431" spans="7:9" x14ac:dyDescent="0.25">
      <c r="G431" s="20"/>
      <c r="H431" s="20"/>
      <c r="I431" s="20"/>
    </row>
    <row r="432" spans="7:9" x14ac:dyDescent="0.25">
      <c r="G432" s="20"/>
      <c r="H432" s="20"/>
      <c r="I432" s="20"/>
    </row>
    <row r="433" spans="7:9" x14ac:dyDescent="0.25">
      <c r="G433" s="20"/>
      <c r="H433" s="20"/>
      <c r="I433" s="20"/>
    </row>
    <row r="434" spans="7:9" x14ac:dyDescent="0.25">
      <c r="G434" s="20"/>
      <c r="H434" s="20"/>
      <c r="I434" s="20"/>
    </row>
    <row r="435" spans="7:9" x14ac:dyDescent="0.25">
      <c r="G435" s="20"/>
      <c r="H435" s="20"/>
      <c r="I435" s="20"/>
    </row>
    <row r="436" spans="7:9" x14ac:dyDescent="0.25">
      <c r="G436" s="20"/>
      <c r="H436" s="20"/>
      <c r="I436" s="20"/>
    </row>
    <row r="437" spans="7:9" x14ac:dyDescent="0.25">
      <c r="G437" s="20"/>
      <c r="H437" s="20"/>
      <c r="I437" s="20"/>
    </row>
    <row r="438" spans="7:9" x14ac:dyDescent="0.25">
      <c r="G438" s="20"/>
      <c r="H438" s="20"/>
      <c r="I438" s="20"/>
    </row>
    <row r="439" spans="7:9" x14ac:dyDescent="0.25">
      <c r="G439" s="20"/>
      <c r="H439" s="20"/>
      <c r="I439" s="20"/>
    </row>
    <row r="440" spans="7:9" x14ac:dyDescent="0.25">
      <c r="G440" s="20"/>
      <c r="H440" s="20"/>
      <c r="I440" s="20"/>
    </row>
    <row r="441" spans="7:9" x14ac:dyDescent="0.25">
      <c r="G441" s="20"/>
      <c r="H441" s="20"/>
      <c r="I441" s="20"/>
    </row>
    <row r="442" spans="7:9" x14ac:dyDescent="0.25">
      <c r="G442" s="20"/>
      <c r="H442" s="20"/>
      <c r="I442" s="20"/>
    </row>
    <row r="443" spans="7:9" x14ac:dyDescent="0.25">
      <c r="G443" s="20"/>
      <c r="H443" s="20"/>
      <c r="I443" s="20"/>
    </row>
    <row r="444" spans="7:9" x14ac:dyDescent="0.25">
      <c r="G444" s="20"/>
      <c r="H444" s="20"/>
      <c r="I444" s="20"/>
    </row>
    <row r="445" spans="7:9" x14ac:dyDescent="0.25">
      <c r="G445" s="20"/>
      <c r="H445" s="20"/>
      <c r="I445" s="20"/>
    </row>
    <row r="446" spans="7:9" x14ac:dyDescent="0.25">
      <c r="G446" s="20"/>
      <c r="H446" s="20"/>
      <c r="I446" s="20"/>
    </row>
    <row r="447" spans="7:9" x14ac:dyDescent="0.25">
      <c r="G447" s="20"/>
      <c r="H447" s="20"/>
      <c r="I447" s="20"/>
    </row>
    <row r="448" spans="7:9" x14ac:dyDescent="0.25">
      <c r="G448" s="20"/>
      <c r="H448" s="20"/>
      <c r="I448" s="20"/>
    </row>
    <row r="449" spans="7:9" x14ac:dyDescent="0.25">
      <c r="G449" s="20"/>
      <c r="H449" s="20"/>
      <c r="I449" s="20"/>
    </row>
    <row r="450" spans="7:9" x14ac:dyDescent="0.25">
      <c r="G450" s="20"/>
      <c r="H450" s="20"/>
      <c r="I450" s="20"/>
    </row>
    <row r="451" spans="7:9" x14ac:dyDescent="0.25">
      <c r="G451" s="20"/>
      <c r="H451" s="20"/>
      <c r="I451" s="20"/>
    </row>
    <row r="452" spans="7:9" x14ac:dyDescent="0.25">
      <c r="G452" s="20"/>
      <c r="H452" s="20"/>
      <c r="I452" s="20"/>
    </row>
    <row r="453" spans="7:9" x14ac:dyDescent="0.25">
      <c r="G453" s="20"/>
      <c r="H453" s="20"/>
      <c r="I453" s="20"/>
    </row>
    <row r="454" spans="7:9" x14ac:dyDescent="0.25">
      <c r="G454" s="20"/>
      <c r="H454" s="20"/>
      <c r="I454" s="20"/>
    </row>
    <row r="455" spans="7:9" x14ac:dyDescent="0.25">
      <c r="G455" s="20"/>
      <c r="H455" s="20"/>
      <c r="I455" s="20"/>
    </row>
    <row r="456" spans="7:9" x14ac:dyDescent="0.25">
      <c r="G456" s="20"/>
      <c r="H456" s="20"/>
      <c r="I456" s="20"/>
    </row>
    <row r="457" spans="7:9" x14ac:dyDescent="0.25">
      <c r="G457" s="20"/>
      <c r="H457" s="20"/>
      <c r="I457" s="20"/>
    </row>
    <row r="458" spans="7:9" x14ac:dyDescent="0.25">
      <c r="G458" s="20"/>
      <c r="H458" s="20"/>
      <c r="I458" s="20"/>
    </row>
    <row r="459" spans="7:9" x14ac:dyDescent="0.25">
      <c r="G459" s="20"/>
      <c r="H459" s="20"/>
      <c r="I459" s="20"/>
    </row>
    <row r="460" spans="7:9" x14ac:dyDescent="0.25">
      <c r="G460" s="20"/>
      <c r="H460" s="20"/>
      <c r="I460" s="20"/>
    </row>
    <row r="461" spans="7:9" x14ac:dyDescent="0.25">
      <c r="G461" s="20"/>
      <c r="H461" s="20"/>
      <c r="I461" s="20"/>
    </row>
    <row r="462" spans="7:9" x14ac:dyDescent="0.25">
      <c r="G462" s="20"/>
      <c r="H462" s="20"/>
      <c r="I462" s="20"/>
    </row>
  </sheetData>
  <mergeCells count="1">
    <mergeCell ref="D2:F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22" fitToHeight="0" orientation="portrait" horizontalDpi="4294967293" verticalDpi="144" r:id="rId1"/>
  <headerFooter alignWithMargins="0">
    <oddFooter xml:space="preserve">&amp;L&amp;"Arial CE,kurzíva"Wago Elektro s.r.o., Rozvodova 36, 147 00 Praha 4
tel: 261 090 143, fax: 261 090 144 
e-mail: ondrej.dolejs@wago.com, www.wago.com
&amp;C
&amp;RStrana &amp;Pz&amp;N
&amp;"Arial CE,kurzíva"Ceny bez DPH včetně dopravy.
</oddFooter>
  </headerFooter>
  <rowBreaks count="2" manualBreakCount="2">
    <brk id="16" max="4" man="1"/>
    <brk id="3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304ED-D266-46B2-8BA8-C83E5D4E0B6C}">
  <dimension ref="A1:K73"/>
  <sheetViews>
    <sheetView showGridLines="0" zoomScale="130" zoomScaleNormal="130" workbookViewId="0">
      <selection activeCell="E16" sqref="E16"/>
    </sheetView>
  </sheetViews>
  <sheetFormatPr defaultRowHeight="13.2" x14ac:dyDescent="0.25"/>
  <cols>
    <col min="1" max="1" width="2.109375" style="146" customWidth="1"/>
    <col min="2" max="2" width="9" style="14" customWidth="1"/>
    <col min="3" max="3" width="8.109375" style="92" hidden="1" customWidth="1"/>
    <col min="4" max="4" width="7.6640625" style="14" customWidth="1"/>
    <col min="5" max="5" width="9.33203125" style="14" bestFit="1" customWidth="1"/>
    <col min="6" max="6" width="8.88671875" style="101" customWidth="1"/>
    <col min="7" max="7" width="2.33203125" style="102" customWidth="1"/>
    <col min="8" max="8" width="8.5546875" style="103" customWidth="1"/>
    <col min="9" max="9" width="3.88671875" style="104" customWidth="1"/>
    <col min="10" max="10" width="16.88671875" style="105" customWidth="1"/>
    <col min="11" max="11" width="15.109375" style="97" customWidth="1"/>
  </cols>
  <sheetData>
    <row r="1" spans="1:11" x14ac:dyDescent="0.25">
      <c r="A1" s="89" t="s">
        <v>440</v>
      </c>
      <c r="B1" s="90"/>
      <c r="C1" s="90"/>
      <c r="D1" s="91"/>
      <c r="E1" s="92"/>
      <c r="F1" s="93"/>
      <c r="G1" s="94"/>
      <c r="H1" s="95"/>
      <c r="I1" s="96"/>
      <c r="J1" s="95"/>
    </row>
    <row r="2" spans="1:11" x14ac:dyDescent="0.25">
      <c r="A2" s="98" t="s">
        <v>442</v>
      </c>
      <c r="B2" s="99"/>
      <c r="C2" s="99"/>
      <c r="D2" s="99"/>
      <c r="E2" s="92"/>
      <c r="F2" s="93"/>
      <c r="G2" s="94"/>
      <c r="H2" s="95"/>
      <c r="I2" s="96"/>
      <c r="J2" s="95"/>
    </row>
    <row r="3" spans="1:11" ht="13.8" thickBot="1" x14ac:dyDescent="0.3">
      <c r="A3" s="100"/>
    </row>
    <row r="4" spans="1:11" x14ac:dyDescent="0.25">
      <c r="A4" s="106" t="s">
        <v>443</v>
      </c>
      <c r="B4" s="107"/>
      <c r="C4" s="108"/>
      <c r="D4" s="107"/>
      <c r="E4" s="107"/>
      <c r="F4" s="109"/>
      <c r="G4" s="110"/>
      <c r="H4" s="111"/>
      <c r="I4" s="112"/>
      <c r="J4" s="113" t="s">
        <v>446</v>
      </c>
    </row>
    <row r="5" spans="1:11" ht="13.8" thickBot="1" x14ac:dyDescent="0.3">
      <c r="A5" s="114"/>
      <c r="B5" s="115" t="s">
        <v>22</v>
      </c>
      <c r="C5" s="116"/>
      <c r="D5" s="117"/>
      <c r="E5" s="148" t="s">
        <v>444</v>
      </c>
      <c r="F5" s="149"/>
      <c r="G5" s="150"/>
      <c r="H5" s="151" t="s">
        <v>445</v>
      </c>
      <c r="I5" s="152"/>
      <c r="J5" s="153">
        <f>SUM(D9:D72)</f>
        <v>43</v>
      </c>
      <c r="K5" s="154" t="str">
        <f>IF(J5&gt;64,"počet modulů přesáhl 64ks!"," ")</f>
        <v xml:space="preserve"> </v>
      </c>
    </row>
    <row r="6" spans="1:11" ht="13.8" thickBot="1" x14ac:dyDescent="0.3">
      <c r="A6" s="118"/>
      <c r="B6" s="119">
        <v>8101</v>
      </c>
      <c r="C6" s="120" t="str">
        <f>IF(AND(MID(B6,4,1)&lt;&gt;"-",MID(B6,5,1)&lt;&gt;"-" ),CONCATENATE($B$5,B6),B6)</f>
        <v>750-8101</v>
      </c>
      <c r="D6" s="121"/>
      <c r="E6" s="122">
        <f>IF(ISERROR(VLOOKUP(C6,'750-753 CZ'!B5:F679,4,FALSE)),0,VLOOKUP(C6,'750-753 CZ'!B5:F679,4,FALSE))</f>
        <v>1700</v>
      </c>
      <c r="F6" s="123" t="s">
        <v>24</v>
      </c>
      <c r="G6" s="124"/>
      <c r="H6" s="125">
        <f>E6</f>
        <v>1700</v>
      </c>
      <c r="I6" s="152"/>
      <c r="J6" s="155"/>
      <c r="K6" s="156"/>
    </row>
    <row r="7" spans="1:11" ht="13.8" thickBot="1" x14ac:dyDescent="0.3">
      <c r="A7" s="106" t="s">
        <v>447</v>
      </c>
      <c r="B7" s="126"/>
      <c r="C7" s="108"/>
      <c r="D7" s="107"/>
      <c r="E7" s="127"/>
      <c r="F7" s="128"/>
      <c r="G7" s="129"/>
      <c r="H7" s="130"/>
      <c r="I7" s="152"/>
      <c r="J7" s="157"/>
      <c r="K7" s="156"/>
    </row>
    <row r="8" spans="1:11" x14ac:dyDescent="0.25">
      <c r="A8" s="131"/>
      <c r="B8" s="132" t="s">
        <v>22</v>
      </c>
      <c r="C8" s="133"/>
      <c r="D8" s="134" t="s">
        <v>450</v>
      </c>
      <c r="E8" s="135" t="s">
        <v>451</v>
      </c>
      <c r="F8" s="136" t="s">
        <v>448</v>
      </c>
      <c r="G8" s="137"/>
      <c r="H8" s="138"/>
      <c r="I8" s="158"/>
      <c r="J8" s="136" t="s">
        <v>449</v>
      </c>
      <c r="K8" s="159"/>
    </row>
    <row r="9" spans="1:11" x14ac:dyDescent="0.25">
      <c r="A9" s="139">
        <v>1</v>
      </c>
      <c r="B9" s="168">
        <v>497</v>
      </c>
      <c r="C9" s="120" t="str">
        <f t="shared" ref="C9:C72" si="0">CONCATENATE("750-",B9)</f>
        <v>750-497</v>
      </c>
      <c r="D9" s="141">
        <v>6</v>
      </c>
      <c r="E9" s="142">
        <f>IF(ISERROR(VLOOKUP(C9,'750-753 CZ'!B5:F682,3,FALSE)),0,VLOOKUP(C9,'750-753 CZ'!B5:F682,3,FALSE))</f>
        <v>105</v>
      </c>
      <c r="F9" s="143">
        <f t="shared" ref="F9:F72" si="1">IF(ISBLANK(B9)," ",IF(OR(B9=613,B9=628),0,SUM(F8)+D9*E9))</f>
        <v>630</v>
      </c>
      <c r="G9" s="144" t="str">
        <f>IF(H9&gt;=0,"","!!!")</f>
        <v/>
      </c>
      <c r="H9" s="160">
        <f>IF(B9=613,2000,IF(B9=628,400,H6-D9*E9))</f>
        <v>1070</v>
      </c>
      <c r="I9" s="161"/>
      <c r="J9" s="162"/>
      <c r="K9" s="163" t="str">
        <f t="shared" ref="K9:K72" si="2">IF(G9="!!!","Vlož 750-613"," ")</f>
        <v xml:space="preserve"> </v>
      </c>
    </row>
    <row r="10" spans="1:11" x14ac:dyDescent="0.25">
      <c r="A10" s="139">
        <v>2</v>
      </c>
      <c r="B10" s="168">
        <v>451</v>
      </c>
      <c r="C10" s="120" t="str">
        <f t="shared" si="0"/>
        <v>750-451</v>
      </c>
      <c r="D10" s="141">
        <v>7</v>
      </c>
      <c r="E10" s="142">
        <f>IF(ISERROR(VLOOKUP(C10,'750-753 CZ'!B5:F683,3,FALSE)),0,VLOOKUP(C10,'750-753 CZ'!B5:F683,3,FALSE))</f>
        <v>110</v>
      </c>
      <c r="F10" s="143">
        <f t="shared" si="1"/>
        <v>1400</v>
      </c>
      <c r="G10" s="144" t="str">
        <f t="shared" ref="G10:G72" si="3">IF(ISBLANK(B10)," ",IF(H10&gt;=0,"","!!!"))</f>
        <v/>
      </c>
      <c r="H10" s="160">
        <f t="shared" ref="H10:H72" si="4">IF(B10=613,2000,IF(B10=628,400,H9-D10*E10))</f>
        <v>300</v>
      </c>
      <c r="I10" s="161"/>
      <c r="J10" s="162"/>
      <c r="K10" s="163" t="str">
        <f t="shared" si="2"/>
        <v xml:space="preserve"> </v>
      </c>
    </row>
    <row r="11" spans="1:11" x14ac:dyDescent="0.25">
      <c r="A11" s="145">
        <v>3</v>
      </c>
      <c r="B11" s="168">
        <v>1405</v>
      </c>
      <c r="C11" s="120" t="str">
        <f t="shared" si="0"/>
        <v>750-1405</v>
      </c>
      <c r="D11" s="141">
        <v>1</v>
      </c>
      <c r="E11" s="142">
        <f>IF(ISERROR(VLOOKUP(C11,'750-753 CZ'!B5:F684,3,FALSE)),0,VLOOKUP(C11,'750-753 CZ'!B5:F684,3,FALSE))</f>
        <v>25</v>
      </c>
      <c r="F11" s="143">
        <f t="shared" si="1"/>
        <v>1425</v>
      </c>
      <c r="G11" s="144" t="str">
        <f t="shared" si="3"/>
        <v/>
      </c>
      <c r="H11" s="160">
        <f t="shared" si="4"/>
        <v>275</v>
      </c>
      <c r="I11" s="161"/>
      <c r="J11" s="162"/>
      <c r="K11" s="163" t="str">
        <f t="shared" si="2"/>
        <v xml:space="preserve"> </v>
      </c>
    </row>
    <row r="12" spans="1:11" x14ac:dyDescent="0.25">
      <c r="A12" s="139">
        <v>4</v>
      </c>
      <c r="B12" s="168">
        <v>613</v>
      </c>
      <c r="C12" s="120" t="str">
        <f>CONCATENATE("750-",B12)</f>
        <v>750-613</v>
      </c>
      <c r="D12" s="141">
        <v>1</v>
      </c>
      <c r="E12" s="142">
        <f>IF(ISERROR(VLOOKUP(C12,'750-753 CZ'!B5:F685,3,FALSE)),0,VLOOKUP(C12,'750-753 CZ'!B5:F685,3,FALSE))</f>
        <v>0</v>
      </c>
      <c r="F12" s="143">
        <f t="shared" si="1"/>
        <v>0</v>
      </c>
      <c r="G12" s="144" t="str">
        <f t="shared" si="3"/>
        <v/>
      </c>
      <c r="H12" s="160">
        <f t="shared" si="4"/>
        <v>2000</v>
      </c>
      <c r="I12" s="161"/>
      <c r="J12" s="162"/>
      <c r="K12" s="163" t="str">
        <f t="shared" si="2"/>
        <v xml:space="preserve"> </v>
      </c>
    </row>
    <row r="13" spans="1:11" x14ac:dyDescent="0.25">
      <c r="A13" s="145">
        <v>5</v>
      </c>
      <c r="B13" s="168">
        <v>597</v>
      </c>
      <c r="C13" s="120" t="str">
        <f>CONCATENATE("750-",B13)</f>
        <v>750-597</v>
      </c>
      <c r="D13" s="141">
        <v>10</v>
      </c>
      <c r="E13" s="142">
        <f>IF(ISERROR(VLOOKUP(C13,'750-753 CZ'!B5:F686,3,FALSE)),0,VLOOKUP(C13,'750-753 CZ'!B5:F686,3,FALSE))</f>
        <v>61</v>
      </c>
      <c r="F13" s="143">
        <f t="shared" si="1"/>
        <v>610</v>
      </c>
      <c r="G13" s="144" t="str">
        <f t="shared" si="3"/>
        <v/>
      </c>
      <c r="H13" s="160">
        <f t="shared" si="4"/>
        <v>1390</v>
      </c>
      <c r="I13" s="161"/>
      <c r="J13" s="162"/>
      <c r="K13" s="163" t="str">
        <f t="shared" si="2"/>
        <v xml:space="preserve"> </v>
      </c>
    </row>
    <row r="14" spans="1:11" x14ac:dyDescent="0.25">
      <c r="A14" s="139">
        <v>6</v>
      </c>
      <c r="B14" s="168">
        <v>1504</v>
      </c>
      <c r="C14" s="120" t="str">
        <f t="shared" ref="C14:C15" si="5">CONCATENATE("750-",B14)</f>
        <v>750-1504</v>
      </c>
      <c r="D14" s="141">
        <v>17</v>
      </c>
      <c r="E14" s="142">
        <f>IF(ISERROR(VLOOKUP(C14,'750-753 CZ'!B5:F687,3,FALSE)),0,VLOOKUP(C14,'750-753 CZ'!B5:F687,3,FALSE))</f>
        <v>40</v>
      </c>
      <c r="F14" s="143">
        <f t="shared" si="1"/>
        <v>1290</v>
      </c>
      <c r="G14" s="144" t="str">
        <f t="shared" si="3"/>
        <v/>
      </c>
      <c r="H14" s="160">
        <f t="shared" si="4"/>
        <v>710</v>
      </c>
      <c r="I14" s="161"/>
      <c r="J14" s="162"/>
      <c r="K14" s="163" t="str">
        <f t="shared" si="2"/>
        <v xml:space="preserve"> </v>
      </c>
    </row>
    <row r="15" spans="1:11" x14ac:dyDescent="0.25">
      <c r="A15" s="145">
        <v>7</v>
      </c>
      <c r="B15" s="168">
        <v>600</v>
      </c>
      <c r="C15" s="120" t="str">
        <f t="shared" si="5"/>
        <v>750-600</v>
      </c>
      <c r="D15" s="141">
        <v>1</v>
      </c>
      <c r="E15" s="142">
        <f>IF(ISERROR(VLOOKUP(C15,'750-753 CZ'!B5:F688,3,FALSE)),0,VLOOKUP(C15,'750-753 CZ'!B5:F688,3,FALSE))</f>
        <v>0</v>
      </c>
      <c r="F15" s="143">
        <f>IF(ISBLANK(B15)," ",IF(OR(B15=613,B15=628),0,SUM(F14)+D15*E15))</f>
        <v>1290</v>
      </c>
      <c r="G15" s="144" t="str">
        <f t="shared" si="3"/>
        <v/>
      </c>
      <c r="H15" s="160">
        <f>IF(B15=613,2000,IF(B15=628,400,H14-D15*E15))</f>
        <v>710</v>
      </c>
      <c r="I15" s="161"/>
      <c r="J15" s="162"/>
      <c r="K15" s="163" t="str">
        <f t="shared" si="2"/>
        <v xml:space="preserve"> </v>
      </c>
    </row>
    <row r="16" spans="1:11" x14ac:dyDescent="0.25">
      <c r="A16" s="139">
        <v>8</v>
      </c>
      <c r="B16" s="195"/>
      <c r="C16" s="120" t="str">
        <f t="shared" si="0"/>
        <v>750-</v>
      </c>
      <c r="D16" s="141">
        <v>0</v>
      </c>
      <c r="E16" s="142">
        <f>IF(ISERROR(VLOOKUP(C16,'750-753 CZ'!B5:F689,3,FALSE)),0,VLOOKUP(C16,'750-753 CZ'!B5:F689,3,FALSE))</f>
        <v>0</v>
      </c>
      <c r="F16" s="143" t="str">
        <f t="shared" si="1"/>
        <v xml:space="preserve"> </v>
      </c>
      <c r="G16" s="144" t="str">
        <f t="shared" si="3"/>
        <v xml:space="preserve"> </v>
      </c>
      <c r="H16" s="160">
        <f t="shared" si="4"/>
        <v>710</v>
      </c>
      <c r="I16" s="161"/>
      <c r="J16" s="162"/>
      <c r="K16" s="163" t="str">
        <f t="shared" si="2"/>
        <v xml:space="preserve"> </v>
      </c>
    </row>
    <row r="17" spans="1:11" x14ac:dyDescent="0.25">
      <c r="A17" s="145">
        <v>9</v>
      </c>
      <c r="B17" s="168"/>
      <c r="C17" s="120"/>
      <c r="D17" s="141">
        <v>0</v>
      </c>
      <c r="E17" s="142">
        <f>IF(ISERROR(VLOOKUP(C17,'750-753 CZ'!B5:F690,3,FALSE)),0,VLOOKUP(C17,'750-753 CZ'!B5:F690,3,FALSE))</f>
        <v>0</v>
      </c>
      <c r="F17" s="143" t="str">
        <f t="shared" si="1"/>
        <v xml:space="preserve"> </v>
      </c>
      <c r="G17" s="144" t="str">
        <f t="shared" si="3"/>
        <v xml:space="preserve"> </v>
      </c>
      <c r="H17" s="160">
        <f t="shared" si="4"/>
        <v>710</v>
      </c>
      <c r="I17" s="161"/>
      <c r="J17" s="162"/>
      <c r="K17" s="163" t="str">
        <f t="shared" si="2"/>
        <v xml:space="preserve"> </v>
      </c>
    </row>
    <row r="18" spans="1:11" x14ac:dyDescent="0.25">
      <c r="A18" s="139">
        <v>10</v>
      </c>
      <c r="B18" s="168"/>
      <c r="C18" s="120"/>
      <c r="D18" s="141">
        <v>0</v>
      </c>
      <c r="E18" s="142">
        <f>IF(ISERROR(VLOOKUP(C18,'750-753 CZ'!B5:F691,3,FALSE)),0,VLOOKUP(C18,'750-753 CZ'!B5:F691,3,FALSE))</f>
        <v>0</v>
      </c>
      <c r="F18" s="143" t="str">
        <f t="shared" si="1"/>
        <v xml:space="preserve"> </v>
      </c>
      <c r="G18" s="144" t="str">
        <f t="shared" si="3"/>
        <v xml:space="preserve"> </v>
      </c>
      <c r="H18" s="160">
        <f t="shared" si="4"/>
        <v>710</v>
      </c>
      <c r="I18" s="161"/>
      <c r="J18" s="162"/>
      <c r="K18" s="163" t="str">
        <f t="shared" si="2"/>
        <v xml:space="preserve"> </v>
      </c>
    </row>
    <row r="19" spans="1:11" x14ac:dyDescent="0.25">
      <c r="A19" s="145">
        <v>11</v>
      </c>
      <c r="B19" s="168"/>
      <c r="C19" s="120"/>
      <c r="D19" s="141">
        <v>0</v>
      </c>
      <c r="E19" s="142">
        <f>IF(ISERROR(VLOOKUP(C19,'750-753 CZ'!B5:F692,3,FALSE)),0,VLOOKUP(C19,'750-753 CZ'!B5:F692,3,FALSE))</f>
        <v>0</v>
      </c>
      <c r="F19" s="143" t="str">
        <f t="shared" si="1"/>
        <v xml:space="preserve"> </v>
      </c>
      <c r="G19" s="144" t="str">
        <f t="shared" si="3"/>
        <v xml:space="preserve"> </v>
      </c>
      <c r="H19" s="160">
        <f t="shared" si="4"/>
        <v>710</v>
      </c>
      <c r="I19" s="161"/>
      <c r="J19" s="162"/>
      <c r="K19" s="163" t="str">
        <f t="shared" si="2"/>
        <v xml:space="preserve"> </v>
      </c>
    </row>
    <row r="20" spans="1:11" x14ac:dyDescent="0.25">
      <c r="A20" s="139">
        <v>12</v>
      </c>
      <c r="B20" s="196"/>
      <c r="C20" s="120"/>
      <c r="D20" s="141">
        <v>0</v>
      </c>
      <c r="E20" s="142">
        <f>IF(ISERROR(VLOOKUP(C20,'750-753 CZ'!B5:F693,3,FALSE)),0,VLOOKUP(C20,'750-753 CZ'!B5:F693,3,FALSE))</f>
        <v>0</v>
      </c>
      <c r="F20" s="143" t="str">
        <f t="shared" si="1"/>
        <v xml:space="preserve"> </v>
      </c>
      <c r="G20" s="144" t="str">
        <f t="shared" si="3"/>
        <v xml:space="preserve"> </v>
      </c>
      <c r="H20" s="160">
        <f t="shared" si="4"/>
        <v>710</v>
      </c>
      <c r="I20" s="161"/>
      <c r="J20" s="162"/>
      <c r="K20" s="163" t="str">
        <f t="shared" si="2"/>
        <v xml:space="preserve"> </v>
      </c>
    </row>
    <row r="21" spans="1:11" x14ac:dyDescent="0.25">
      <c r="A21" s="145">
        <v>13</v>
      </c>
      <c r="B21" s="196"/>
      <c r="C21" s="120" t="str">
        <f t="shared" si="0"/>
        <v>750-</v>
      </c>
      <c r="D21" s="141">
        <v>0</v>
      </c>
      <c r="E21" s="142">
        <f>IF(ISERROR(VLOOKUP(C21,'750-753 CZ'!B5:F694,3,FALSE)),0,VLOOKUP(C21,'750-753 CZ'!B5:F694,3,FALSE))</f>
        <v>0</v>
      </c>
      <c r="F21" s="143" t="str">
        <f t="shared" si="1"/>
        <v xml:space="preserve"> </v>
      </c>
      <c r="G21" s="144" t="str">
        <f t="shared" si="3"/>
        <v xml:space="preserve"> </v>
      </c>
      <c r="H21" s="160">
        <f t="shared" si="4"/>
        <v>710</v>
      </c>
      <c r="I21" s="161"/>
      <c r="J21" s="162"/>
      <c r="K21" s="163" t="str">
        <f t="shared" si="2"/>
        <v xml:space="preserve"> </v>
      </c>
    </row>
    <row r="22" spans="1:11" x14ac:dyDescent="0.25">
      <c r="A22" s="145">
        <v>14</v>
      </c>
      <c r="B22" s="196"/>
      <c r="C22" s="120" t="str">
        <f t="shared" si="0"/>
        <v>750-</v>
      </c>
      <c r="D22" s="141">
        <v>0</v>
      </c>
      <c r="E22" s="142">
        <f>IF(ISERROR(VLOOKUP(C22,'750-753 CZ'!B5:F695,3,FALSE)),0,VLOOKUP(C22,'750-753 CZ'!B5:F695,3,FALSE))</f>
        <v>0</v>
      </c>
      <c r="F22" s="143" t="str">
        <f t="shared" si="1"/>
        <v xml:space="preserve"> </v>
      </c>
      <c r="G22" s="144" t="str">
        <f t="shared" si="3"/>
        <v xml:space="preserve"> </v>
      </c>
      <c r="H22" s="160">
        <f t="shared" si="4"/>
        <v>710</v>
      </c>
      <c r="I22" s="161"/>
      <c r="J22" s="162"/>
      <c r="K22" s="163" t="str">
        <f t="shared" si="2"/>
        <v xml:space="preserve"> </v>
      </c>
    </row>
    <row r="23" spans="1:11" x14ac:dyDescent="0.25">
      <c r="A23" s="139">
        <v>15</v>
      </c>
      <c r="B23" s="196"/>
      <c r="C23" s="120" t="str">
        <f t="shared" si="0"/>
        <v>750-</v>
      </c>
      <c r="D23" s="141">
        <v>0</v>
      </c>
      <c r="E23" s="142">
        <f>IF(ISERROR(VLOOKUP(C23,'750-753 CZ'!B5:F696,3,FALSE)),0,VLOOKUP(C23,'750-753 CZ'!B5:F696,3,FALSE))</f>
        <v>0</v>
      </c>
      <c r="F23" s="143" t="str">
        <f t="shared" si="1"/>
        <v xml:space="preserve"> </v>
      </c>
      <c r="G23" s="144" t="str">
        <f t="shared" si="3"/>
        <v xml:space="preserve"> </v>
      </c>
      <c r="H23" s="160">
        <f t="shared" si="4"/>
        <v>710</v>
      </c>
      <c r="I23" s="161"/>
      <c r="J23" s="162"/>
      <c r="K23" s="163" t="str">
        <f t="shared" si="2"/>
        <v xml:space="preserve"> </v>
      </c>
    </row>
    <row r="24" spans="1:11" x14ac:dyDescent="0.25">
      <c r="A24" s="145">
        <v>16</v>
      </c>
      <c r="B24" s="140"/>
      <c r="C24" s="120" t="str">
        <f t="shared" si="0"/>
        <v>750-</v>
      </c>
      <c r="D24" s="141">
        <v>0</v>
      </c>
      <c r="E24" s="142">
        <f>IF(ISERROR(VLOOKUP(C24,'750-753 CZ'!B5:F697,3,FALSE)),0,VLOOKUP(C24,'750-753 CZ'!B5:F697,3,FALSE))</f>
        <v>0</v>
      </c>
      <c r="F24" s="143" t="str">
        <f t="shared" si="1"/>
        <v xml:space="preserve"> </v>
      </c>
      <c r="G24" s="144" t="str">
        <f t="shared" si="3"/>
        <v xml:space="preserve"> </v>
      </c>
      <c r="H24" s="160">
        <f t="shared" si="4"/>
        <v>710</v>
      </c>
      <c r="I24" s="161"/>
      <c r="J24" s="162"/>
      <c r="K24" s="163" t="str">
        <f t="shared" si="2"/>
        <v xml:space="preserve"> </v>
      </c>
    </row>
    <row r="25" spans="1:11" x14ac:dyDescent="0.25">
      <c r="A25" s="139">
        <v>17</v>
      </c>
      <c r="B25" s="140"/>
      <c r="C25" s="120" t="str">
        <f t="shared" si="0"/>
        <v>750-</v>
      </c>
      <c r="D25" s="141">
        <v>0</v>
      </c>
      <c r="E25" s="142">
        <f>IF(ISERROR(VLOOKUP(C25,'750-753 CZ'!B5:F698,3,FALSE)),0,VLOOKUP(C25,'750-753 CZ'!B5:F698,3,FALSE))</f>
        <v>0</v>
      </c>
      <c r="F25" s="143" t="str">
        <f t="shared" si="1"/>
        <v xml:space="preserve"> </v>
      </c>
      <c r="G25" s="144" t="str">
        <f t="shared" si="3"/>
        <v xml:space="preserve"> </v>
      </c>
      <c r="H25" s="160">
        <f t="shared" si="4"/>
        <v>710</v>
      </c>
      <c r="I25" s="161"/>
      <c r="J25" s="162"/>
      <c r="K25" s="163" t="str">
        <f t="shared" si="2"/>
        <v xml:space="preserve"> </v>
      </c>
    </row>
    <row r="26" spans="1:11" x14ac:dyDescent="0.25">
      <c r="A26" s="145">
        <v>18</v>
      </c>
      <c r="B26" s="140"/>
      <c r="C26" s="120" t="str">
        <f t="shared" si="0"/>
        <v>750-</v>
      </c>
      <c r="D26" s="141">
        <v>0</v>
      </c>
      <c r="E26" s="142">
        <f>IF(ISERROR(VLOOKUP(C26,'750-753 CZ'!B5:F699,3,FALSE)),0,VLOOKUP(C26,'750-753 CZ'!B5:F699,3,FALSE))</f>
        <v>0</v>
      </c>
      <c r="F26" s="143" t="str">
        <f t="shared" si="1"/>
        <v xml:space="preserve"> </v>
      </c>
      <c r="G26" s="144" t="str">
        <f t="shared" si="3"/>
        <v xml:space="preserve"> </v>
      </c>
      <c r="H26" s="160">
        <f t="shared" si="4"/>
        <v>710</v>
      </c>
      <c r="I26" s="161"/>
      <c r="J26" s="162"/>
      <c r="K26" s="163" t="str">
        <f t="shared" si="2"/>
        <v xml:space="preserve"> </v>
      </c>
    </row>
    <row r="27" spans="1:11" x14ac:dyDescent="0.25">
      <c r="A27" s="139">
        <v>19</v>
      </c>
      <c r="B27" s="140"/>
      <c r="C27" s="120" t="str">
        <f t="shared" si="0"/>
        <v>750-</v>
      </c>
      <c r="D27" s="141">
        <v>0</v>
      </c>
      <c r="E27" s="142">
        <f>IF(ISERROR(VLOOKUP(C27,'750-753 CZ'!B5:F700,3,FALSE)),0,VLOOKUP(C27,'750-753 CZ'!B5:F700,3,FALSE))</f>
        <v>0</v>
      </c>
      <c r="F27" s="143" t="str">
        <f t="shared" si="1"/>
        <v xml:space="preserve"> </v>
      </c>
      <c r="G27" s="144" t="str">
        <f t="shared" si="3"/>
        <v xml:space="preserve"> </v>
      </c>
      <c r="H27" s="160">
        <f t="shared" si="4"/>
        <v>710</v>
      </c>
      <c r="I27" s="161"/>
      <c r="J27" s="162"/>
      <c r="K27" s="163" t="str">
        <f t="shared" si="2"/>
        <v xml:space="preserve"> </v>
      </c>
    </row>
    <row r="28" spans="1:11" x14ac:dyDescent="0.25">
      <c r="A28" s="145">
        <v>20</v>
      </c>
      <c r="B28" s="140"/>
      <c r="C28" s="120" t="str">
        <f t="shared" si="0"/>
        <v>750-</v>
      </c>
      <c r="D28" s="141">
        <v>0</v>
      </c>
      <c r="E28" s="142">
        <f>IF(ISERROR(VLOOKUP(C28,'750-753 CZ'!B5:F701,3,FALSE)),0,VLOOKUP(C28,'750-753 CZ'!B5:F701,3,FALSE))</f>
        <v>0</v>
      </c>
      <c r="F28" s="143" t="str">
        <f t="shared" si="1"/>
        <v xml:space="preserve"> </v>
      </c>
      <c r="G28" s="144" t="str">
        <f t="shared" si="3"/>
        <v xml:space="preserve"> </v>
      </c>
      <c r="H28" s="160">
        <f t="shared" si="4"/>
        <v>710</v>
      </c>
      <c r="I28" s="161"/>
      <c r="J28" s="162"/>
      <c r="K28" s="163" t="str">
        <f t="shared" si="2"/>
        <v xml:space="preserve"> </v>
      </c>
    </row>
    <row r="29" spans="1:11" x14ac:dyDescent="0.25">
      <c r="A29" s="139">
        <v>21</v>
      </c>
      <c r="B29" s="140"/>
      <c r="C29" s="120" t="str">
        <f t="shared" si="0"/>
        <v>750-</v>
      </c>
      <c r="D29" s="141">
        <v>0</v>
      </c>
      <c r="E29" s="142">
        <f>IF(ISERROR(VLOOKUP(C29,'750-753 CZ'!B5:F702,3,FALSE)),0,VLOOKUP(C29,'750-753 CZ'!B5:F702,3,FALSE))</f>
        <v>0</v>
      </c>
      <c r="F29" s="143" t="str">
        <f t="shared" si="1"/>
        <v xml:space="preserve"> </v>
      </c>
      <c r="G29" s="144" t="str">
        <f t="shared" si="3"/>
        <v xml:space="preserve"> </v>
      </c>
      <c r="H29" s="160">
        <f t="shared" si="4"/>
        <v>710</v>
      </c>
      <c r="I29" s="161"/>
      <c r="J29" s="162"/>
      <c r="K29" s="163" t="str">
        <f t="shared" si="2"/>
        <v xml:space="preserve"> </v>
      </c>
    </row>
    <row r="30" spans="1:11" x14ac:dyDescent="0.25">
      <c r="A30" s="145">
        <v>22</v>
      </c>
      <c r="B30" s="140"/>
      <c r="C30" s="120" t="str">
        <f t="shared" si="0"/>
        <v>750-</v>
      </c>
      <c r="D30" s="141">
        <v>0</v>
      </c>
      <c r="E30" s="142">
        <f>IF(ISERROR(VLOOKUP(C30,'750-753 CZ'!B5:F703,3,FALSE)),0,VLOOKUP(C30,'750-753 CZ'!B5:F703,3,FALSE))</f>
        <v>0</v>
      </c>
      <c r="F30" s="143" t="str">
        <f t="shared" si="1"/>
        <v xml:space="preserve"> </v>
      </c>
      <c r="G30" s="144" t="str">
        <f t="shared" si="3"/>
        <v xml:space="preserve"> </v>
      </c>
      <c r="H30" s="160">
        <f t="shared" si="4"/>
        <v>710</v>
      </c>
      <c r="I30" s="161"/>
      <c r="J30" s="162"/>
      <c r="K30" s="163" t="str">
        <f t="shared" si="2"/>
        <v xml:space="preserve"> </v>
      </c>
    </row>
    <row r="31" spans="1:11" x14ac:dyDescent="0.25">
      <c r="A31" s="139">
        <v>23</v>
      </c>
      <c r="B31" s="140"/>
      <c r="C31" s="120" t="str">
        <f t="shared" si="0"/>
        <v>750-</v>
      </c>
      <c r="D31" s="141">
        <v>0</v>
      </c>
      <c r="E31" s="142">
        <f>IF(ISERROR(VLOOKUP(C31,'750-753 CZ'!B5:F704,3,FALSE)),0,VLOOKUP(C31,'750-753 CZ'!B5:F704,3,FALSE))</f>
        <v>0</v>
      </c>
      <c r="F31" s="143" t="str">
        <f t="shared" si="1"/>
        <v xml:space="preserve"> </v>
      </c>
      <c r="G31" s="144" t="str">
        <f t="shared" si="3"/>
        <v xml:space="preserve"> </v>
      </c>
      <c r="H31" s="160">
        <f t="shared" si="4"/>
        <v>710</v>
      </c>
      <c r="I31" s="161"/>
      <c r="J31" s="162"/>
      <c r="K31" s="163" t="str">
        <f t="shared" si="2"/>
        <v xml:space="preserve"> </v>
      </c>
    </row>
    <row r="32" spans="1:11" x14ac:dyDescent="0.25">
      <c r="A32" s="145">
        <v>24</v>
      </c>
      <c r="B32" s="140"/>
      <c r="C32" s="120" t="str">
        <f t="shared" si="0"/>
        <v>750-</v>
      </c>
      <c r="D32" s="141">
        <v>0</v>
      </c>
      <c r="E32" s="142">
        <f>IF(ISERROR(VLOOKUP(C32,'750-753 CZ'!B5:F705,3,FALSE)),0,VLOOKUP(C32,'750-753 CZ'!B5:F705,3,FALSE))</f>
        <v>0</v>
      </c>
      <c r="F32" s="143" t="str">
        <f t="shared" si="1"/>
        <v xml:space="preserve"> </v>
      </c>
      <c r="G32" s="144" t="str">
        <f t="shared" si="3"/>
        <v xml:space="preserve"> </v>
      </c>
      <c r="H32" s="160">
        <f t="shared" si="4"/>
        <v>710</v>
      </c>
      <c r="I32" s="161"/>
      <c r="J32" s="162"/>
      <c r="K32" s="163" t="str">
        <f t="shared" si="2"/>
        <v xml:space="preserve"> </v>
      </c>
    </row>
    <row r="33" spans="1:11" x14ac:dyDescent="0.25">
      <c r="A33" s="139">
        <v>25</v>
      </c>
      <c r="B33" s="140"/>
      <c r="C33" s="120" t="str">
        <f t="shared" si="0"/>
        <v>750-</v>
      </c>
      <c r="D33" s="141">
        <v>0</v>
      </c>
      <c r="E33" s="142">
        <f>IF(ISERROR(VLOOKUP(C33,'750-753 CZ'!B5:F706,3,FALSE)),0,VLOOKUP(C33,'750-753 CZ'!B5:F706,3,FALSE))</f>
        <v>0</v>
      </c>
      <c r="F33" s="143" t="str">
        <f t="shared" si="1"/>
        <v xml:space="preserve"> </v>
      </c>
      <c r="G33" s="144" t="str">
        <f t="shared" si="3"/>
        <v xml:space="preserve"> </v>
      </c>
      <c r="H33" s="160">
        <f t="shared" si="4"/>
        <v>710</v>
      </c>
      <c r="I33" s="161"/>
      <c r="J33" s="162"/>
      <c r="K33" s="163" t="str">
        <f t="shared" si="2"/>
        <v xml:space="preserve"> </v>
      </c>
    </row>
    <row r="34" spans="1:11" x14ac:dyDescent="0.25">
      <c r="A34" s="145">
        <v>26</v>
      </c>
      <c r="B34" s="140"/>
      <c r="C34" s="120" t="str">
        <f t="shared" si="0"/>
        <v>750-</v>
      </c>
      <c r="D34" s="141">
        <v>0</v>
      </c>
      <c r="E34" s="142">
        <f>IF(ISERROR(VLOOKUP(C34,'750-753 CZ'!B5:F707,3,FALSE)),0,VLOOKUP(C34,'750-753 CZ'!B5:F707,3,FALSE))</f>
        <v>0</v>
      </c>
      <c r="F34" s="143" t="str">
        <f t="shared" si="1"/>
        <v xml:space="preserve"> </v>
      </c>
      <c r="G34" s="144" t="str">
        <f t="shared" si="3"/>
        <v xml:space="preserve"> </v>
      </c>
      <c r="H34" s="160">
        <f t="shared" si="4"/>
        <v>710</v>
      </c>
      <c r="I34" s="161"/>
      <c r="J34" s="162"/>
      <c r="K34" s="163" t="str">
        <f t="shared" si="2"/>
        <v xml:space="preserve"> </v>
      </c>
    </row>
    <row r="35" spans="1:11" x14ac:dyDescent="0.25">
      <c r="A35" s="145">
        <v>27</v>
      </c>
      <c r="B35" s="140"/>
      <c r="C35" s="120" t="str">
        <f t="shared" si="0"/>
        <v>750-</v>
      </c>
      <c r="D35" s="141">
        <v>0</v>
      </c>
      <c r="E35" s="142">
        <f>IF(ISERROR(VLOOKUP(C35,'750-753 CZ'!B5:F708,3,FALSE)),0,VLOOKUP(C35,'750-753 CZ'!B5:F708,3,FALSE))</f>
        <v>0</v>
      </c>
      <c r="F35" s="143" t="str">
        <f t="shared" si="1"/>
        <v xml:space="preserve"> </v>
      </c>
      <c r="G35" s="144" t="str">
        <f t="shared" si="3"/>
        <v xml:space="preserve"> </v>
      </c>
      <c r="H35" s="160">
        <f t="shared" si="4"/>
        <v>710</v>
      </c>
      <c r="I35" s="161"/>
      <c r="J35" s="162"/>
      <c r="K35" s="163" t="str">
        <f t="shared" si="2"/>
        <v xml:space="preserve"> </v>
      </c>
    </row>
    <row r="36" spans="1:11" x14ac:dyDescent="0.25">
      <c r="A36" s="139">
        <v>28</v>
      </c>
      <c r="B36" s="140"/>
      <c r="C36" s="120" t="str">
        <f t="shared" si="0"/>
        <v>750-</v>
      </c>
      <c r="D36" s="141">
        <v>0</v>
      </c>
      <c r="E36" s="142">
        <f>IF(ISERROR(VLOOKUP(C36,'750-753 CZ'!B5:F709,3,FALSE)),0,VLOOKUP(C36,'750-753 CZ'!B5:F709,3,FALSE))</f>
        <v>0</v>
      </c>
      <c r="F36" s="143" t="str">
        <f t="shared" si="1"/>
        <v xml:space="preserve"> </v>
      </c>
      <c r="G36" s="144" t="str">
        <f t="shared" si="3"/>
        <v xml:space="preserve"> </v>
      </c>
      <c r="H36" s="160">
        <f t="shared" si="4"/>
        <v>710</v>
      </c>
      <c r="I36" s="161"/>
      <c r="J36" s="162"/>
      <c r="K36" s="163" t="str">
        <f t="shared" si="2"/>
        <v xml:space="preserve"> </v>
      </c>
    </row>
    <row r="37" spans="1:11" x14ac:dyDescent="0.25">
      <c r="A37" s="145">
        <v>29</v>
      </c>
      <c r="B37" s="140"/>
      <c r="C37" s="120" t="str">
        <f t="shared" si="0"/>
        <v>750-</v>
      </c>
      <c r="D37" s="141">
        <v>0</v>
      </c>
      <c r="E37" s="142">
        <f>IF(ISERROR(VLOOKUP(C37,'750-753 CZ'!B5:F710,3,FALSE)),0,VLOOKUP(C37,'750-753 CZ'!B5:F710,3,FALSE))</f>
        <v>0</v>
      </c>
      <c r="F37" s="143" t="str">
        <f t="shared" si="1"/>
        <v xml:space="preserve"> </v>
      </c>
      <c r="G37" s="144" t="str">
        <f t="shared" si="3"/>
        <v xml:space="preserve"> </v>
      </c>
      <c r="H37" s="160">
        <f t="shared" si="4"/>
        <v>710</v>
      </c>
      <c r="I37" s="161"/>
      <c r="J37" s="162"/>
      <c r="K37" s="163" t="str">
        <f t="shared" si="2"/>
        <v xml:space="preserve"> </v>
      </c>
    </row>
    <row r="38" spans="1:11" x14ac:dyDescent="0.25">
      <c r="A38" s="139">
        <v>30</v>
      </c>
      <c r="B38" s="140"/>
      <c r="C38" s="120" t="str">
        <f t="shared" si="0"/>
        <v>750-</v>
      </c>
      <c r="D38" s="141">
        <v>0</v>
      </c>
      <c r="E38" s="142">
        <f>IF(ISERROR(VLOOKUP(C38,'750-753 CZ'!B5:F711,3,FALSE)),0,VLOOKUP(C38,'750-753 CZ'!B5:F711,3,FALSE))</f>
        <v>0</v>
      </c>
      <c r="F38" s="143" t="str">
        <f t="shared" si="1"/>
        <v xml:space="preserve"> </v>
      </c>
      <c r="G38" s="144" t="str">
        <f t="shared" si="3"/>
        <v xml:space="preserve"> </v>
      </c>
      <c r="H38" s="160">
        <f t="shared" si="4"/>
        <v>710</v>
      </c>
      <c r="I38" s="161"/>
      <c r="J38" s="162"/>
      <c r="K38" s="163" t="str">
        <f t="shared" si="2"/>
        <v xml:space="preserve"> </v>
      </c>
    </row>
    <row r="39" spans="1:11" x14ac:dyDescent="0.25">
      <c r="A39" s="145">
        <v>31</v>
      </c>
      <c r="B39" s="140"/>
      <c r="C39" s="120" t="str">
        <f t="shared" si="0"/>
        <v>750-</v>
      </c>
      <c r="D39" s="141">
        <v>0</v>
      </c>
      <c r="E39" s="142">
        <f>IF(ISERROR(VLOOKUP(C39,'750-753 CZ'!B5:F712,3,FALSE)),0,VLOOKUP(C39,'750-753 CZ'!B5:F712,3,FALSE))</f>
        <v>0</v>
      </c>
      <c r="F39" s="143" t="str">
        <f t="shared" si="1"/>
        <v xml:space="preserve"> </v>
      </c>
      <c r="G39" s="144" t="str">
        <f t="shared" si="3"/>
        <v xml:space="preserve"> </v>
      </c>
      <c r="H39" s="160">
        <f t="shared" si="4"/>
        <v>710</v>
      </c>
      <c r="I39" s="161"/>
      <c r="J39" s="162"/>
      <c r="K39" s="163" t="str">
        <f t="shared" si="2"/>
        <v xml:space="preserve"> </v>
      </c>
    </row>
    <row r="40" spans="1:11" x14ac:dyDescent="0.25">
      <c r="A40" s="139">
        <v>32</v>
      </c>
      <c r="B40" s="140"/>
      <c r="C40" s="120" t="str">
        <f t="shared" si="0"/>
        <v>750-</v>
      </c>
      <c r="D40" s="141">
        <v>0</v>
      </c>
      <c r="E40" s="142">
        <f>IF(ISERROR(VLOOKUP(C40,'750-753 CZ'!B5:F713,3,FALSE)),0,VLOOKUP(C40,'750-753 CZ'!B5:F713,3,FALSE))</f>
        <v>0</v>
      </c>
      <c r="F40" s="143" t="str">
        <f t="shared" si="1"/>
        <v xml:space="preserve"> </v>
      </c>
      <c r="G40" s="144" t="str">
        <f t="shared" si="3"/>
        <v xml:space="preserve"> </v>
      </c>
      <c r="H40" s="160">
        <f t="shared" si="4"/>
        <v>710</v>
      </c>
      <c r="I40" s="161"/>
      <c r="J40" s="162"/>
      <c r="K40" s="163" t="str">
        <f t="shared" si="2"/>
        <v xml:space="preserve"> </v>
      </c>
    </row>
    <row r="41" spans="1:11" x14ac:dyDescent="0.25">
      <c r="A41" s="145">
        <v>33</v>
      </c>
      <c r="B41" s="140"/>
      <c r="C41" s="120" t="str">
        <f t="shared" si="0"/>
        <v>750-</v>
      </c>
      <c r="D41" s="141">
        <v>0</v>
      </c>
      <c r="E41" s="142">
        <f>IF(ISERROR(VLOOKUP(C41,'750-753 CZ'!B5:F714,3,FALSE)),0,VLOOKUP(C41,'750-753 CZ'!B5:F714,3,FALSE))</f>
        <v>0</v>
      </c>
      <c r="F41" s="143" t="str">
        <f t="shared" si="1"/>
        <v xml:space="preserve"> </v>
      </c>
      <c r="G41" s="144" t="str">
        <f t="shared" si="3"/>
        <v xml:space="preserve"> </v>
      </c>
      <c r="H41" s="160">
        <f t="shared" si="4"/>
        <v>710</v>
      </c>
      <c r="I41" s="161"/>
      <c r="J41" s="162"/>
      <c r="K41" s="163" t="str">
        <f t="shared" si="2"/>
        <v xml:space="preserve"> </v>
      </c>
    </row>
    <row r="42" spans="1:11" x14ac:dyDescent="0.25">
      <c r="A42" s="139">
        <v>34</v>
      </c>
      <c r="B42" s="140"/>
      <c r="C42" s="120" t="str">
        <f t="shared" si="0"/>
        <v>750-</v>
      </c>
      <c r="D42" s="141">
        <v>0</v>
      </c>
      <c r="E42" s="142">
        <f>IF(ISERROR(VLOOKUP(C42,'750-753 CZ'!B5:F715,3,FALSE)),0,VLOOKUP(C42,'750-753 CZ'!B5:F715,3,FALSE))</f>
        <v>0</v>
      </c>
      <c r="F42" s="143" t="str">
        <f t="shared" si="1"/>
        <v xml:space="preserve"> </v>
      </c>
      <c r="G42" s="144" t="str">
        <f t="shared" si="3"/>
        <v xml:space="preserve"> </v>
      </c>
      <c r="H42" s="160">
        <f t="shared" si="4"/>
        <v>710</v>
      </c>
      <c r="I42" s="161"/>
      <c r="J42" s="162"/>
      <c r="K42" s="163" t="str">
        <f t="shared" si="2"/>
        <v xml:space="preserve"> </v>
      </c>
    </row>
    <row r="43" spans="1:11" x14ac:dyDescent="0.25">
      <c r="A43" s="145">
        <v>35</v>
      </c>
      <c r="B43" s="140"/>
      <c r="C43" s="120" t="str">
        <f t="shared" si="0"/>
        <v>750-</v>
      </c>
      <c r="D43" s="141">
        <v>0</v>
      </c>
      <c r="E43" s="142">
        <f>IF(ISERROR(VLOOKUP(C43,'750-753 CZ'!B5:F716,3,FALSE)),0,VLOOKUP(C43,'750-753 CZ'!B5:F716,3,FALSE))</f>
        <v>0</v>
      </c>
      <c r="F43" s="143" t="str">
        <f t="shared" si="1"/>
        <v xml:space="preserve"> </v>
      </c>
      <c r="G43" s="144" t="str">
        <f t="shared" si="3"/>
        <v xml:space="preserve"> </v>
      </c>
      <c r="H43" s="160">
        <f t="shared" si="4"/>
        <v>710</v>
      </c>
      <c r="I43" s="161"/>
      <c r="J43" s="162"/>
      <c r="K43" s="163" t="str">
        <f t="shared" si="2"/>
        <v xml:space="preserve"> </v>
      </c>
    </row>
    <row r="44" spans="1:11" x14ac:dyDescent="0.25">
      <c r="A44" s="145">
        <v>36</v>
      </c>
      <c r="B44" s="140"/>
      <c r="C44" s="120" t="str">
        <f t="shared" si="0"/>
        <v>750-</v>
      </c>
      <c r="D44" s="141">
        <v>0</v>
      </c>
      <c r="E44" s="142">
        <f>IF(ISERROR(VLOOKUP(C44,'750-753 CZ'!B5:F717,3,FALSE)),0,VLOOKUP(C44,'750-753 CZ'!B5:F717,3,FALSE))</f>
        <v>0</v>
      </c>
      <c r="F44" s="143" t="str">
        <f t="shared" si="1"/>
        <v xml:space="preserve"> </v>
      </c>
      <c r="G44" s="144" t="str">
        <f t="shared" si="3"/>
        <v xml:space="preserve"> </v>
      </c>
      <c r="H44" s="160">
        <f t="shared" si="4"/>
        <v>710</v>
      </c>
      <c r="I44" s="161"/>
      <c r="J44" s="162"/>
      <c r="K44" s="163" t="str">
        <f t="shared" si="2"/>
        <v xml:space="preserve"> </v>
      </c>
    </row>
    <row r="45" spans="1:11" x14ac:dyDescent="0.25">
      <c r="A45" s="139">
        <v>37</v>
      </c>
      <c r="B45" s="140"/>
      <c r="C45" s="120" t="str">
        <f t="shared" si="0"/>
        <v>750-</v>
      </c>
      <c r="D45" s="141">
        <v>0</v>
      </c>
      <c r="E45" s="142">
        <f>IF(ISERROR(VLOOKUP(C45,'750-753 CZ'!B5:F718,3,FALSE)),0,VLOOKUP(C45,'750-753 CZ'!B5:F718,3,FALSE))</f>
        <v>0</v>
      </c>
      <c r="F45" s="143" t="str">
        <f t="shared" si="1"/>
        <v xml:space="preserve"> </v>
      </c>
      <c r="G45" s="144" t="str">
        <f t="shared" si="3"/>
        <v xml:space="preserve"> </v>
      </c>
      <c r="H45" s="160">
        <f t="shared" si="4"/>
        <v>710</v>
      </c>
      <c r="I45" s="161"/>
      <c r="J45" s="162"/>
      <c r="K45" s="163" t="str">
        <f t="shared" si="2"/>
        <v xml:space="preserve"> </v>
      </c>
    </row>
    <row r="46" spans="1:11" x14ac:dyDescent="0.25">
      <c r="A46" s="145">
        <v>38</v>
      </c>
      <c r="B46" s="140"/>
      <c r="C46" s="120" t="str">
        <f t="shared" si="0"/>
        <v>750-</v>
      </c>
      <c r="D46" s="141">
        <v>0</v>
      </c>
      <c r="E46" s="142">
        <f>IF(ISERROR(VLOOKUP(C46,'750-753 CZ'!B5:F719,3,FALSE)),0,VLOOKUP(C46,'750-753 CZ'!B5:F719,3,FALSE))</f>
        <v>0</v>
      </c>
      <c r="F46" s="143" t="str">
        <f t="shared" si="1"/>
        <v xml:space="preserve"> </v>
      </c>
      <c r="G46" s="144" t="str">
        <f t="shared" si="3"/>
        <v xml:space="preserve"> </v>
      </c>
      <c r="H46" s="160">
        <f t="shared" si="4"/>
        <v>710</v>
      </c>
      <c r="I46" s="161"/>
      <c r="J46" s="162"/>
      <c r="K46" s="163" t="str">
        <f t="shared" si="2"/>
        <v xml:space="preserve"> </v>
      </c>
    </row>
    <row r="47" spans="1:11" x14ac:dyDescent="0.25">
      <c r="A47" s="139">
        <v>39</v>
      </c>
      <c r="B47" s="140"/>
      <c r="C47" s="120" t="str">
        <f t="shared" si="0"/>
        <v>750-</v>
      </c>
      <c r="D47" s="141">
        <v>0</v>
      </c>
      <c r="E47" s="142">
        <f>IF(ISERROR(VLOOKUP(C47,'750-753 CZ'!B5:F720,3,FALSE)),0,VLOOKUP(C47,'750-753 CZ'!B5:F720,3,FALSE))</f>
        <v>0</v>
      </c>
      <c r="F47" s="143" t="str">
        <f t="shared" si="1"/>
        <v xml:space="preserve"> </v>
      </c>
      <c r="G47" s="144" t="str">
        <f t="shared" si="3"/>
        <v xml:space="preserve"> </v>
      </c>
      <c r="H47" s="160">
        <f t="shared" si="4"/>
        <v>710</v>
      </c>
      <c r="I47" s="161"/>
      <c r="J47" s="162"/>
      <c r="K47" s="163" t="str">
        <f t="shared" si="2"/>
        <v xml:space="preserve"> </v>
      </c>
    </row>
    <row r="48" spans="1:11" x14ac:dyDescent="0.25">
      <c r="A48" s="145">
        <v>40</v>
      </c>
      <c r="B48" s="140"/>
      <c r="C48" s="120" t="str">
        <f t="shared" si="0"/>
        <v>750-</v>
      </c>
      <c r="D48" s="141">
        <v>0</v>
      </c>
      <c r="E48" s="142">
        <f>IF(ISERROR(VLOOKUP(C48,'750-753 CZ'!B5:F721,3,FALSE)),0,VLOOKUP(C48,'750-753 CZ'!B5:F721,3,FALSE))</f>
        <v>0</v>
      </c>
      <c r="F48" s="143" t="str">
        <f t="shared" si="1"/>
        <v xml:space="preserve"> </v>
      </c>
      <c r="G48" s="144" t="str">
        <f t="shared" si="3"/>
        <v xml:space="preserve"> </v>
      </c>
      <c r="H48" s="160">
        <f t="shared" si="4"/>
        <v>710</v>
      </c>
      <c r="I48" s="161"/>
      <c r="J48" s="162"/>
      <c r="K48" s="163" t="str">
        <f t="shared" si="2"/>
        <v xml:space="preserve"> </v>
      </c>
    </row>
    <row r="49" spans="1:11" x14ac:dyDescent="0.25">
      <c r="A49" s="139">
        <v>41</v>
      </c>
      <c r="B49" s="140"/>
      <c r="C49" s="120" t="str">
        <f t="shared" si="0"/>
        <v>750-</v>
      </c>
      <c r="D49" s="141">
        <v>0</v>
      </c>
      <c r="E49" s="142">
        <f>IF(ISERROR(VLOOKUP(C49,'750-753 CZ'!B5:F722,3,FALSE)),0,VLOOKUP(C49,'750-753 CZ'!B5:F722,3,FALSE))</f>
        <v>0</v>
      </c>
      <c r="F49" s="143" t="str">
        <f t="shared" si="1"/>
        <v xml:space="preserve"> </v>
      </c>
      <c r="G49" s="144" t="str">
        <f t="shared" si="3"/>
        <v xml:space="preserve"> </v>
      </c>
      <c r="H49" s="160">
        <f t="shared" si="4"/>
        <v>710</v>
      </c>
      <c r="I49" s="161"/>
      <c r="J49" s="162"/>
      <c r="K49" s="163" t="str">
        <f t="shared" si="2"/>
        <v xml:space="preserve"> </v>
      </c>
    </row>
    <row r="50" spans="1:11" x14ac:dyDescent="0.25">
      <c r="A50" s="145">
        <v>42</v>
      </c>
      <c r="B50" s="140"/>
      <c r="C50" s="120" t="str">
        <f t="shared" si="0"/>
        <v>750-</v>
      </c>
      <c r="D50" s="141">
        <v>0</v>
      </c>
      <c r="E50" s="142">
        <f>IF(ISERROR(VLOOKUP(C50,'750-753 CZ'!B5:F723,3,FALSE)),0,VLOOKUP(C50,'750-753 CZ'!B5:F723,3,FALSE))</f>
        <v>0</v>
      </c>
      <c r="F50" s="143" t="str">
        <f t="shared" si="1"/>
        <v xml:space="preserve"> </v>
      </c>
      <c r="G50" s="144" t="str">
        <f t="shared" si="3"/>
        <v xml:space="preserve"> </v>
      </c>
      <c r="H50" s="160">
        <f t="shared" si="4"/>
        <v>710</v>
      </c>
      <c r="I50" s="161"/>
      <c r="J50" s="162"/>
      <c r="K50" s="163" t="str">
        <f t="shared" si="2"/>
        <v xml:space="preserve"> </v>
      </c>
    </row>
    <row r="51" spans="1:11" x14ac:dyDescent="0.25">
      <c r="A51" s="139">
        <v>43</v>
      </c>
      <c r="B51" s="140"/>
      <c r="C51" s="120" t="str">
        <f t="shared" si="0"/>
        <v>750-</v>
      </c>
      <c r="D51" s="141">
        <v>0</v>
      </c>
      <c r="E51" s="142">
        <f>IF(ISERROR(VLOOKUP(C51,'750-753 CZ'!B5:F724,3,FALSE)),0,VLOOKUP(C51,'750-753 CZ'!B5:F724,3,FALSE))</f>
        <v>0</v>
      </c>
      <c r="F51" s="143" t="str">
        <f t="shared" si="1"/>
        <v xml:space="preserve"> </v>
      </c>
      <c r="G51" s="144" t="str">
        <f t="shared" si="3"/>
        <v xml:space="preserve"> </v>
      </c>
      <c r="H51" s="160">
        <f t="shared" si="4"/>
        <v>710</v>
      </c>
      <c r="I51" s="161"/>
      <c r="J51" s="162"/>
      <c r="K51" s="163" t="str">
        <f t="shared" si="2"/>
        <v xml:space="preserve"> </v>
      </c>
    </row>
    <row r="52" spans="1:11" x14ac:dyDescent="0.25">
      <c r="A52" s="145">
        <v>44</v>
      </c>
      <c r="B52" s="140"/>
      <c r="C52" s="120" t="str">
        <f t="shared" si="0"/>
        <v>750-</v>
      </c>
      <c r="D52" s="141">
        <v>0</v>
      </c>
      <c r="E52" s="142">
        <f>IF(ISERROR(VLOOKUP(C52,'750-753 CZ'!B5:F725,3,FALSE)),0,VLOOKUP(C52,'750-753 CZ'!B5:F725,3,FALSE))</f>
        <v>0</v>
      </c>
      <c r="F52" s="143" t="str">
        <f t="shared" si="1"/>
        <v xml:space="preserve"> </v>
      </c>
      <c r="G52" s="144" t="str">
        <f t="shared" si="3"/>
        <v xml:space="preserve"> </v>
      </c>
      <c r="H52" s="160">
        <f t="shared" si="4"/>
        <v>710</v>
      </c>
      <c r="I52" s="161"/>
      <c r="J52" s="162"/>
      <c r="K52" s="163" t="str">
        <f t="shared" si="2"/>
        <v xml:space="preserve"> </v>
      </c>
    </row>
    <row r="53" spans="1:11" x14ac:dyDescent="0.25">
      <c r="A53" s="139">
        <v>45</v>
      </c>
      <c r="B53" s="140"/>
      <c r="C53" s="120" t="str">
        <f t="shared" si="0"/>
        <v>750-</v>
      </c>
      <c r="D53" s="141">
        <v>0</v>
      </c>
      <c r="E53" s="142">
        <f>IF(ISERROR(VLOOKUP(C53,'750-753 CZ'!B5:F726,3,FALSE)),0,VLOOKUP(C53,'750-753 CZ'!B5:F726,3,FALSE))</f>
        <v>0</v>
      </c>
      <c r="F53" s="143" t="str">
        <f t="shared" si="1"/>
        <v xml:space="preserve"> </v>
      </c>
      <c r="G53" s="144" t="str">
        <f t="shared" si="3"/>
        <v xml:space="preserve"> </v>
      </c>
      <c r="H53" s="160">
        <f t="shared" si="4"/>
        <v>710</v>
      </c>
      <c r="I53" s="161"/>
      <c r="J53" s="162"/>
      <c r="K53" s="163" t="str">
        <f t="shared" si="2"/>
        <v xml:space="preserve"> </v>
      </c>
    </row>
    <row r="54" spans="1:11" x14ac:dyDescent="0.25">
      <c r="A54" s="145">
        <v>46</v>
      </c>
      <c r="B54" s="140"/>
      <c r="C54" s="120" t="str">
        <f t="shared" si="0"/>
        <v>750-</v>
      </c>
      <c r="D54" s="141">
        <v>0</v>
      </c>
      <c r="E54" s="142">
        <f>IF(ISERROR(VLOOKUP(C54,'750-753 CZ'!B5:F727,3,FALSE)),0,VLOOKUP(C54,'750-753 CZ'!B5:F727,3,FALSE))</f>
        <v>0</v>
      </c>
      <c r="F54" s="143" t="str">
        <f t="shared" si="1"/>
        <v xml:space="preserve"> </v>
      </c>
      <c r="G54" s="144" t="str">
        <f t="shared" si="3"/>
        <v xml:space="preserve"> </v>
      </c>
      <c r="H54" s="160">
        <f t="shared" si="4"/>
        <v>710</v>
      </c>
      <c r="I54" s="161"/>
      <c r="J54" s="162"/>
      <c r="K54" s="163" t="str">
        <f t="shared" si="2"/>
        <v xml:space="preserve"> </v>
      </c>
    </row>
    <row r="55" spans="1:11" x14ac:dyDescent="0.25">
      <c r="A55" s="139">
        <v>47</v>
      </c>
      <c r="B55" s="140"/>
      <c r="C55" s="120" t="str">
        <f t="shared" si="0"/>
        <v>750-</v>
      </c>
      <c r="D55" s="141">
        <v>0</v>
      </c>
      <c r="E55" s="142">
        <f>IF(ISERROR(VLOOKUP(C55,'750-753 CZ'!B5:F728,3,FALSE)),0,VLOOKUP(C55,'750-753 CZ'!B5:F728,3,FALSE))</f>
        <v>0</v>
      </c>
      <c r="F55" s="143" t="str">
        <f t="shared" si="1"/>
        <v xml:space="preserve"> </v>
      </c>
      <c r="G55" s="144" t="str">
        <f t="shared" si="3"/>
        <v xml:space="preserve"> </v>
      </c>
      <c r="H55" s="160">
        <f t="shared" si="4"/>
        <v>710</v>
      </c>
      <c r="I55" s="161"/>
      <c r="J55" s="162"/>
      <c r="K55" s="163" t="str">
        <f t="shared" si="2"/>
        <v xml:space="preserve"> </v>
      </c>
    </row>
    <row r="56" spans="1:11" x14ac:dyDescent="0.25">
      <c r="A56" s="145">
        <v>48</v>
      </c>
      <c r="B56" s="140"/>
      <c r="C56" s="120" t="str">
        <f t="shared" si="0"/>
        <v>750-</v>
      </c>
      <c r="D56" s="141">
        <v>0</v>
      </c>
      <c r="E56" s="142">
        <f>IF(ISERROR(VLOOKUP(C56,'750-753 CZ'!B5:F729,3,FALSE)),0,VLOOKUP(C56,'750-753 CZ'!B5:F729,3,FALSE))</f>
        <v>0</v>
      </c>
      <c r="F56" s="143" t="str">
        <f t="shared" si="1"/>
        <v xml:space="preserve"> </v>
      </c>
      <c r="G56" s="144" t="str">
        <f t="shared" si="3"/>
        <v xml:space="preserve"> </v>
      </c>
      <c r="H56" s="160">
        <f t="shared" si="4"/>
        <v>710</v>
      </c>
      <c r="I56" s="161"/>
      <c r="J56" s="162"/>
      <c r="K56" s="163" t="str">
        <f t="shared" si="2"/>
        <v xml:space="preserve"> </v>
      </c>
    </row>
    <row r="57" spans="1:11" x14ac:dyDescent="0.25">
      <c r="A57" s="145">
        <v>49</v>
      </c>
      <c r="B57" s="140"/>
      <c r="C57" s="120" t="str">
        <f t="shared" si="0"/>
        <v>750-</v>
      </c>
      <c r="D57" s="141">
        <v>0</v>
      </c>
      <c r="E57" s="142">
        <f>IF(ISERROR(VLOOKUP(C57,'750-753 CZ'!B5:F730,3,FALSE)),0,VLOOKUP(C57,'750-753 CZ'!B5:F730,3,FALSE))</f>
        <v>0</v>
      </c>
      <c r="F57" s="143" t="str">
        <f t="shared" si="1"/>
        <v xml:space="preserve"> </v>
      </c>
      <c r="G57" s="144" t="str">
        <f t="shared" si="3"/>
        <v xml:space="preserve"> </v>
      </c>
      <c r="H57" s="160">
        <f t="shared" si="4"/>
        <v>710</v>
      </c>
      <c r="I57" s="161"/>
      <c r="J57" s="162"/>
      <c r="K57" s="163" t="str">
        <f t="shared" si="2"/>
        <v xml:space="preserve"> </v>
      </c>
    </row>
    <row r="58" spans="1:11" x14ac:dyDescent="0.25">
      <c r="A58" s="145">
        <v>50</v>
      </c>
      <c r="B58" s="140"/>
      <c r="C58" s="120" t="str">
        <f t="shared" si="0"/>
        <v>750-</v>
      </c>
      <c r="D58" s="141">
        <v>0</v>
      </c>
      <c r="E58" s="142">
        <f>IF(ISERROR(VLOOKUP(C58,'750-753 CZ'!B5:F731,3,FALSE)),0,VLOOKUP(C58,'750-753 CZ'!B5:F731,3,FALSE))</f>
        <v>0</v>
      </c>
      <c r="F58" s="143" t="str">
        <f t="shared" si="1"/>
        <v xml:space="preserve"> </v>
      </c>
      <c r="G58" s="144" t="str">
        <f t="shared" si="3"/>
        <v xml:space="preserve"> </v>
      </c>
      <c r="H58" s="160">
        <f t="shared" si="4"/>
        <v>710</v>
      </c>
      <c r="I58" s="161"/>
      <c r="J58" s="162"/>
      <c r="K58" s="163" t="str">
        <f t="shared" si="2"/>
        <v xml:space="preserve"> </v>
      </c>
    </row>
    <row r="59" spans="1:11" x14ac:dyDescent="0.25">
      <c r="A59" s="139">
        <v>51</v>
      </c>
      <c r="B59" s="140"/>
      <c r="C59" s="120" t="str">
        <f t="shared" si="0"/>
        <v>750-</v>
      </c>
      <c r="D59" s="141">
        <v>0</v>
      </c>
      <c r="E59" s="142">
        <f>IF(ISERROR(VLOOKUP(C59,'750-753 CZ'!B5:F732,3,FALSE)),0,VLOOKUP(C59,'750-753 CZ'!B5:F732,3,FALSE))</f>
        <v>0</v>
      </c>
      <c r="F59" s="143" t="str">
        <f t="shared" si="1"/>
        <v xml:space="preserve"> </v>
      </c>
      <c r="G59" s="144" t="str">
        <f t="shared" si="3"/>
        <v xml:space="preserve"> </v>
      </c>
      <c r="H59" s="160">
        <f t="shared" si="4"/>
        <v>710</v>
      </c>
      <c r="I59" s="161"/>
      <c r="J59" s="162"/>
      <c r="K59" s="163" t="str">
        <f t="shared" si="2"/>
        <v xml:space="preserve"> </v>
      </c>
    </row>
    <row r="60" spans="1:11" x14ac:dyDescent="0.25">
      <c r="A60" s="145">
        <v>52</v>
      </c>
      <c r="B60" s="140"/>
      <c r="C60" s="120" t="str">
        <f t="shared" si="0"/>
        <v>750-</v>
      </c>
      <c r="D60" s="141">
        <v>0</v>
      </c>
      <c r="E60" s="142">
        <f>IF(ISERROR(VLOOKUP(C60,'750-753 CZ'!B5:F733,3,FALSE)),0,VLOOKUP(C60,'750-753 CZ'!B5:F733,3,FALSE))</f>
        <v>0</v>
      </c>
      <c r="F60" s="143" t="str">
        <f t="shared" si="1"/>
        <v xml:space="preserve"> </v>
      </c>
      <c r="G60" s="144" t="str">
        <f t="shared" si="3"/>
        <v xml:space="preserve"> </v>
      </c>
      <c r="H60" s="160">
        <f t="shared" si="4"/>
        <v>710</v>
      </c>
      <c r="I60" s="161"/>
      <c r="J60" s="162"/>
      <c r="K60" s="163" t="str">
        <f t="shared" si="2"/>
        <v xml:space="preserve"> </v>
      </c>
    </row>
    <row r="61" spans="1:11" x14ac:dyDescent="0.25">
      <c r="A61" s="139">
        <v>53</v>
      </c>
      <c r="B61" s="140"/>
      <c r="C61" s="120" t="str">
        <f t="shared" si="0"/>
        <v>750-</v>
      </c>
      <c r="D61" s="141">
        <v>0</v>
      </c>
      <c r="E61" s="142">
        <f>IF(ISERROR(VLOOKUP(C61,'750-753 CZ'!B5:F734,3,FALSE)),0,VLOOKUP(C61,'750-753 CZ'!B5:F734,3,FALSE))</f>
        <v>0</v>
      </c>
      <c r="F61" s="143" t="str">
        <f t="shared" si="1"/>
        <v xml:space="preserve"> </v>
      </c>
      <c r="G61" s="144" t="str">
        <f t="shared" si="3"/>
        <v xml:space="preserve"> </v>
      </c>
      <c r="H61" s="160">
        <f t="shared" si="4"/>
        <v>710</v>
      </c>
      <c r="I61" s="161"/>
      <c r="J61" s="162"/>
      <c r="K61" s="163" t="str">
        <f t="shared" si="2"/>
        <v xml:space="preserve"> </v>
      </c>
    </row>
    <row r="62" spans="1:11" x14ac:dyDescent="0.25">
      <c r="A62" s="145">
        <v>54</v>
      </c>
      <c r="B62" s="140"/>
      <c r="C62" s="120" t="str">
        <f t="shared" si="0"/>
        <v>750-</v>
      </c>
      <c r="D62" s="141">
        <v>0</v>
      </c>
      <c r="E62" s="142">
        <f>IF(ISERROR(VLOOKUP(C62,'750-753 CZ'!B5:F735,3,FALSE)),0,VLOOKUP(C62,'750-753 CZ'!B5:F735,3,FALSE))</f>
        <v>0</v>
      </c>
      <c r="F62" s="143" t="str">
        <f t="shared" si="1"/>
        <v xml:space="preserve"> </v>
      </c>
      <c r="G62" s="144" t="str">
        <f t="shared" si="3"/>
        <v xml:space="preserve"> </v>
      </c>
      <c r="H62" s="160">
        <f t="shared" si="4"/>
        <v>710</v>
      </c>
      <c r="I62" s="161"/>
      <c r="J62" s="162"/>
      <c r="K62" s="163" t="str">
        <f t="shared" si="2"/>
        <v xml:space="preserve"> </v>
      </c>
    </row>
    <row r="63" spans="1:11" x14ac:dyDescent="0.25">
      <c r="A63" s="139">
        <v>55</v>
      </c>
      <c r="B63" s="140"/>
      <c r="C63" s="120" t="str">
        <f t="shared" si="0"/>
        <v>750-</v>
      </c>
      <c r="D63" s="141">
        <v>0</v>
      </c>
      <c r="E63" s="142">
        <f>IF(ISERROR(VLOOKUP(C63,'750-753 CZ'!B5:F736,3,FALSE)),0,VLOOKUP(C63,'750-753 CZ'!B5:F736,3,FALSE))</f>
        <v>0</v>
      </c>
      <c r="F63" s="143" t="str">
        <f t="shared" si="1"/>
        <v xml:space="preserve"> </v>
      </c>
      <c r="G63" s="144" t="str">
        <f t="shared" si="3"/>
        <v xml:space="preserve"> </v>
      </c>
      <c r="H63" s="160">
        <f t="shared" si="4"/>
        <v>710</v>
      </c>
      <c r="I63" s="161"/>
      <c r="J63" s="162"/>
      <c r="K63" s="163" t="str">
        <f t="shared" si="2"/>
        <v xml:space="preserve"> </v>
      </c>
    </row>
    <row r="64" spans="1:11" x14ac:dyDescent="0.25">
      <c r="A64" s="145">
        <v>56</v>
      </c>
      <c r="B64" s="140"/>
      <c r="C64" s="120" t="str">
        <f t="shared" si="0"/>
        <v>750-</v>
      </c>
      <c r="D64" s="141">
        <v>0</v>
      </c>
      <c r="E64" s="142">
        <f>IF(ISERROR(VLOOKUP(C64,'750-753 CZ'!B5:F737,3,FALSE)),0,VLOOKUP(C64,'750-753 CZ'!B5:F737,3,FALSE))</f>
        <v>0</v>
      </c>
      <c r="F64" s="143" t="str">
        <f t="shared" si="1"/>
        <v xml:space="preserve"> </v>
      </c>
      <c r="G64" s="144" t="str">
        <f t="shared" si="3"/>
        <v xml:space="preserve"> </v>
      </c>
      <c r="H64" s="160">
        <f t="shared" si="4"/>
        <v>710</v>
      </c>
      <c r="I64" s="161"/>
      <c r="J64" s="162"/>
      <c r="K64" s="163" t="str">
        <f t="shared" si="2"/>
        <v xml:space="preserve"> </v>
      </c>
    </row>
    <row r="65" spans="1:11" x14ac:dyDescent="0.25">
      <c r="A65" s="139">
        <v>57</v>
      </c>
      <c r="B65" s="140"/>
      <c r="C65" s="120" t="str">
        <f t="shared" si="0"/>
        <v>750-</v>
      </c>
      <c r="D65" s="141">
        <v>0</v>
      </c>
      <c r="E65" s="142">
        <f>IF(ISERROR(VLOOKUP(C65,'750-753 CZ'!B5:F738,3,FALSE)),0,VLOOKUP(C65,'750-753 CZ'!B5:F738,3,FALSE))</f>
        <v>0</v>
      </c>
      <c r="F65" s="143" t="str">
        <f t="shared" si="1"/>
        <v xml:space="preserve"> </v>
      </c>
      <c r="G65" s="144" t="str">
        <f t="shared" si="3"/>
        <v xml:space="preserve"> </v>
      </c>
      <c r="H65" s="160">
        <f t="shared" si="4"/>
        <v>710</v>
      </c>
      <c r="I65" s="161"/>
      <c r="J65" s="162"/>
      <c r="K65" s="163" t="str">
        <f t="shared" si="2"/>
        <v xml:space="preserve"> </v>
      </c>
    </row>
    <row r="66" spans="1:11" x14ac:dyDescent="0.25">
      <c r="A66" s="145">
        <v>58</v>
      </c>
      <c r="B66" s="140"/>
      <c r="C66" s="120" t="str">
        <f t="shared" si="0"/>
        <v>750-</v>
      </c>
      <c r="D66" s="141">
        <v>0</v>
      </c>
      <c r="E66" s="142">
        <f>IF(ISERROR(VLOOKUP(C66,'750-753 CZ'!B5:F739,3,FALSE)),0,VLOOKUP(C66,'750-753 CZ'!B5:F739,3,FALSE))</f>
        <v>0</v>
      </c>
      <c r="F66" s="143" t="str">
        <f t="shared" si="1"/>
        <v xml:space="preserve"> </v>
      </c>
      <c r="G66" s="144" t="str">
        <f t="shared" si="3"/>
        <v xml:space="preserve"> </v>
      </c>
      <c r="H66" s="160">
        <f t="shared" si="4"/>
        <v>710</v>
      </c>
      <c r="I66" s="161"/>
      <c r="J66" s="162"/>
      <c r="K66" s="163" t="str">
        <f t="shared" si="2"/>
        <v xml:space="preserve"> </v>
      </c>
    </row>
    <row r="67" spans="1:11" x14ac:dyDescent="0.25">
      <c r="A67" s="139">
        <v>59</v>
      </c>
      <c r="B67" s="140"/>
      <c r="C67" s="120" t="str">
        <f t="shared" si="0"/>
        <v>750-</v>
      </c>
      <c r="D67" s="141">
        <v>0</v>
      </c>
      <c r="E67" s="142">
        <f>IF(ISERROR(VLOOKUP(C67,'750-753 CZ'!B5:F740,3,FALSE)),0,VLOOKUP(C67,'750-753 CZ'!B5:F740,3,FALSE))</f>
        <v>0</v>
      </c>
      <c r="F67" s="143" t="str">
        <f t="shared" si="1"/>
        <v xml:space="preserve"> </v>
      </c>
      <c r="G67" s="144" t="str">
        <f t="shared" si="3"/>
        <v xml:space="preserve"> </v>
      </c>
      <c r="H67" s="160">
        <f t="shared" si="4"/>
        <v>710</v>
      </c>
      <c r="I67" s="161"/>
      <c r="J67" s="162"/>
      <c r="K67" s="163" t="str">
        <f t="shared" si="2"/>
        <v xml:space="preserve"> </v>
      </c>
    </row>
    <row r="68" spans="1:11" x14ac:dyDescent="0.25">
      <c r="A68" s="145">
        <v>60</v>
      </c>
      <c r="B68" s="140"/>
      <c r="C68" s="120" t="str">
        <f t="shared" si="0"/>
        <v>750-</v>
      </c>
      <c r="D68" s="141">
        <v>0</v>
      </c>
      <c r="E68" s="142">
        <f>IF(ISERROR(VLOOKUP(C68,'750-753 CZ'!B5:F741,3,FALSE)),0,VLOOKUP(C68,'750-753 CZ'!B5:F741,3,FALSE))</f>
        <v>0</v>
      </c>
      <c r="F68" s="143" t="str">
        <f t="shared" si="1"/>
        <v xml:space="preserve"> </v>
      </c>
      <c r="G68" s="144" t="str">
        <f t="shared" si="3"/>
        <v xml:space="preserve"> </v>
      </c>
      <c r="H68" s="160">
        <f t="shared" si="4"/>
        <v>710</v>
      </c>
      <c r="I68" s="161"/>
      <c r="J68" s="162"/>
      <c r="K68" s="163" t="str">
        <f t="shared" si="2"/>
        <v xml:space="preserve"> </v>
      </c>
    </row>
    <row r="69" spans="1:11" x14ac:dyDescent="0.25">
      <c r="A69" s="139">
        <v>61</v>
      </c>
      <c r="B69" s="140"/>
      <c r="C69" s="120" t="str">
        <f t="shared" si="0"/>
        <v>750-</v>
      </c>
      <c r="D69" s="141">
        <v>0</v>
      </c>
      <c r="E69" s="142">
        <f>IF(ISERROR(VLOOKUP(C69,'750-753 CZ'!B5:F742,3,FALSE)),0,VLOOKUP(C69,'750-753 CZ'!B5:F742,3,FALSE))</f>
        <v>0</v>
      </c>
      <c r="F69" s="143" t="str">
        <f t="shared" si="1"/>
        <v xml:space="preserve"> </v>
      </c>
      <c r="G69" s="144" t="str">
        <f t="shared" si="3"/>
        <v xml:space="preserve"> </v>
      </c>
      <c r="H69" s="160">
        <f t="shared" si="4"/>
        <v>710</v>
      </c>
      <c r="I69" s="161"/>
      <c r="J69" s="162"/>
      <c r="K69" s="163" t="str">
        <f t="shared" si="2"/>
        <v xml:space="preserve"> </v>
      </c>
    </row>
    <row r="70" spans="1:11" x14ac:dyDescent="0.25">
      <c r="A70" s="145">
        <v>62</v>
      </c>
      <c r="B70" s="140"/>
      <c r="C70" s="120" t="str">
        <f t="shared" si="0"/>
        <v>750-</v>
      </c>
      <c r="D70" s="141">
        <v>0</v>
      </c>
      <c r="E70" s="142">
        <f>IF(ISERROR(VLOOKUP(C70,'750-753 CZ'!B5:F743,3,FALSE)),0,VLOOKUP(C70,'750-753 CZ'!B5:F743,3,FALSE))</f>
        <v>0</v>
      </c>
      <c r="F70" s="143" t="str">
        <f t="shared" si="1"/>
        <v xml:space="preserve"> </v>
      </c>
      <c r="G70" s="144" t="str">
        <f t="shared" si="3"/>
        <v xml:space="preserve"> </v>
      </c>
      <c r="H70" s="160">
        <f t="shared" si="4"/>
        <v>710</v>
      </c>
      <c r="I70" s="161"/>
      <c r="J70" s="162"/>
      <c r="K70" s="163" t="str">
        <f t="shared" si="2"/>
        <v xml:space="preserve"> </v>
      </c>
    </row>
    <row r="71" spans="1:11" x14ac:dyDescent="0.25">
      <c r="A71" s="139">
        <v>63</v>
      </c>
      <c r="B71" s="140"/>
      <c r="C71" s="120" t="str">
        <f t="shared" si="0"/>
        <v>750-</v>
      </c>
      <c r="D71" s="141">
        <v>0</v>
      </c>
      <c r="E71" s="142">
        <f>IF(ISERROR(VLOOKUP(C71,'750-753 CZ'!B5:F744,3,FALSE)),0,VLOOKUP(C71,'750-753 CZ'!B5:F744,3,FALSE))</f>
        <v>0</v>
      </c>
      <c r="F71" s="143" t="str">
        <f t="shared" si="1"/>
        <v xml:space="preserve"> </v>
      </c>
      <c r="G71" s="144" t="str">
        <f t="shared" si="3"/>
        <v xml:space="preserve"> </v>
      </c>
      <c r="H71" s="160">
        <f t="shared" si="4"/>
        <v>710</v>
      </c>
      <c r="I71" s="161"/>
      <c r="J71" s="162"/>
      <c r="K71" s="163" t="str">
        <f t="shared" si="2"/>
        <v xml:space="preserve"> </v>
      </c>
    </row>
    <row r="72" spans="1:11" x14ac:dyDescent="0.25">
      <c r="A72" s="139">
        <v>64</v>
      </c>
      <c r="B72" s="140"/>
      <c r="C72" s="120" t="str">
        <f t="shared" si="0"/>
        <v>750-</v>
      </c>
      <c r="D72" s="141">
        <v>0</v>
      </c>
      <c r="E72" s="142">
        <f>IF(ISERROR(VLOOKUP(C72,'750-753 CZ'!B5:F745,3,FALSE)),0,VLOOKUP(C72,'750-753 CZ'!B5:F745,3,FALSE))</f>
        <v>0</v>
      </c>
      <c r="F72" s="143" t="str">
        <f t="shared" si="1"/>
        <v xml:space="preserve"> </v>
      </c>
      <c r="G72" s="144" t="str">
        <f t="shared" si="3"/>
        <v xml:space="preserve"> </v>
      </c>
      <c r="H72" s="160">
        <f t="shared" si="4"/>
        <v>710</v>
      </c>
      <c r="I72" s="161"/>
      <c r="J72" s="162"/>
      <c r="K72" s="163" t="str">
        <f t="shared" si="2"/>
        <v xml:space="preserve"> </v>
      </c>
    </row>
    <row r="73" spans="1:11" x14ac:dyDescent="0.25">
      <c r="G73" s="147"/>
    </row>
  </sheetData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70C1-AC18-4783-BE57-8A62E872B518}">
  <sheetPr>
    <tabColor rgb="FF92D050"/>
    <outlinePr summaryBelow="0"/>
    <pageSetUpPr fitToPage="1"/>
  </sheetPr>
  <dimension ref="A1:J462"/>
  <sheetViews>
    <sheetView showGridLines="0" tabSelected="1" zoomScaleNormal="100" workbookViewId="0">
      <pane ySplit="4" topLeftCell="A5" activePane="bottomLeft" state="frozen"/>
      <selection activeCell="B3" sqref="B3"/>
      <selection pane="bottomLeft" activeCell="H55" sqref="H55:I55"/>
    </sheetView>
  </sheetViews>
  <sheetFormatPr defaultColWidth="9.109375" defaultRowHeight="13.2" outlineLevelRow="1" x14ac:dyDescent="0.25"/>
  <cols>
    <col min="1" max="1" width="21.44140625" style="16" customWidth="1"/>
    <col min="2" max="2" width="22.109375" style="16" customWidth="1"/>
    <col min="3" max="3" width="96" style="16" customWidth="1"/>
    <col min="4" max="4" width="6.6640625" style="28" customWidth="1"/>
    <col min="5" max="5" width="9.21875" style="16" customWidth="1"/>
    <col min="6" max="6" width="7.77734375" style="16" customWidth="1"/>
    <col min="7" max="7" width="16.33203125" style="16" bestFit="1" customWidth="1"/>
    <col min="8" max="16384" width="9.109375" style="16"/>
  </cols>
  <sheetData>
    <row r="1" spans="1:6" customFormat="1" x14ac:dyDescent="0.25">
      <c r="D1" s="22"/>
    </row>
    <row r="2" spans="1:6" ht="32.25" customHeight="1" x14ac:dyDescent="0.25">
      <c r="C2" s="43"/>
      <c r="D2" s="209" t="s">
        <v>454</v>
      </c>
      <c r="E2" s="210"/>
      <c r="F2" s="211"/>
    </row>
    <row r="3" spans="1:6" ht="32.25" customHeight="1" x14ac:dyDescent="0.25">
      <c r="A3" s="40"/>
      <c r="B3" s="185" t="s">
        <v>452</v>
      </c>
      <c r="C3" s="185" t="s">
        <v>453</v>
      </c>
      <c r="D3" s="183" t="s">
        <v>455</v>
      </c>
      <c r="E3" s="78" t="s">
        <v>444</v>
      </c>
      <c r="F3" s="77" t="s">
        <v>456</v>
      </c>
    </row>
    <row r="4" spans="1:6" ht="14.4" thickBot="1" x14ac:dyDescent="0.3">
      <c r="A4" s="79"/>
      <c r="B4" s="79"/>
      <c r="C4" s="80"/>
      <c r="D4" s="184"/>
      <c r="E4" s="82"/>
      <c r="F4" s="81"/>
    </row>
    <row r="5" spans="1:6" x14ac:dyDescent="0.25">
      <c r="B5" s="23"/>
      <c r="C5" s="23"/>
      <c r="D5" s="23"/>
      <c r="E5" s="16" t="s">
        <v>290</v>
      </c>
      <c r="F5" s="16" t="s">
        <v>290</v>
      </c>
    </row>
    <row r="6" spans="1:6" x14ac:dyDescent="0.25">
      <c r="A6" s="45" t="s">
        <v>536</v>
      </c>
      <c r="B6" s="46"/>
      <c r="C6" s="57"/>
      <c r="D6" s="57"/>
      <c r="E6" s="57"/>
      <c r="F6" s="197"/>
    </row>
    <row r="7" spans="1:6" outlineLevel="1" x14ac:dyDescent="0.25">
      <c r="A7" s="3" t="s">
        <v>517</v>
      </c>
      <c r="B7" s="193" t="s">
        <v>518</v>
      </c>
      <c r="C7" s="3" t="s">
        <v>520</v>
      </c>
      <c r="D7" s="3">
        <v>8</v>
      </c>
      <c r="E7" s="3"/>
      <c r="F7" s="3"/>
    </row>
    <row r="8" spans="1:6" outlineLevel="1" x14ac:dyDescent="0.25">
      <c r="A8" s="3" t="s">
        <v>2</v>
      </c>
      <c r="B8" s="193" t="s">
        <v>57</v>
      </c>
      <c r="C8" s="194" t="s">
        <v>459</v>
      </c>
      <c r="D8" s="3">
        <v>70</v>
      </c>
      <c r="E8" s="3"/>
      <c r="F8" s="3"/>
    </row>
    <row r="9" spans="1:6" outlineLevel="1" x14ac:dyDescent="0.25">
      <c r="A9" s="191" t="s">
        <v>434</v>
      </c>
      <c r="B9" s="191" t="s">
        <v>58</v>
      </c>
      <c r="C9" s="192" t="s">
        <v>460</v>
      </c>
      <c r="D9" s="3">
        <v>70</v>
      </c>
      <c r="E9" s="3"/>
      <c r="F9" s="3"/>
    </row>
    <row r="10" spans="1:6" outlineLevel="1" x14ac:dyDescent="0.25">
      <c r="A10" s="3" t="s">
        <v>521</v>
      </c>
      <c r="B10" s="193" t="s">
        <v>522</v>
      </c>
      <c r="C10" s="3" t="s">
        <v>524</v>
      </c>
      <c r="D10" s="3">
        <v>17</v>
      </c>
      <c r="E10" s="3"/>
      <c r="F10" s="3"/>
    </row>
    <row r="11" spans="1:6" outlineLevel="1" x14ac:dyDescent="0.25">
      <c r="A11" s="191"/>
      <c r="B11" s="191" t="s">
        <v>525</v>
      </c>
      <c r="C11" s="3" t="s">
        <v>527</v>
      </c>
      <c r="D11" s="3">
        <v>3</v>
      </c>
      <c r="E11" s="3"/>
      <c r="F11" s="3"/>
    </row>
    <row r="12" spans="1:6" outlineLevel="1" x14ac:dyDescent="0.25">
      <c r="A12" s="24"/>
      <c r="B12" s="24" t="s">
        <v>65</v>
      </c>
      <c r="C12" s="3" t="s">
        <v>461</v>
      </c>
      <c r="D12" s="3">
        <v>25</v>
      </c>
      <c r="E12" s="3"/>
      <c r="F12" s="3"/>
    </row>
    <row r="13" spans="1:6" outlineLevel="1" x14ac:dyDescent="0.25">
      <c r="A13" s="24"/>
      <c r="B13" s="24" t="s">
        <v>180</v>
      </c>
      <c r="C13" s="3" t="s">
        <v>462</v>
      </c>
      <c r="D13" s="3">
        <v>25</v>
      </c>
      <c r="E13" s="3"/>
      <c r="F13" s="3"/>
    </row>
    <row r="14" spans="1:6" outlineLevel="1" x14ac:dyDescent="0.25">
      <c r="A14" s="24"/>
      <c r="B14" s="24" t="s">
        <v>233</v>
      </c>
      <c r="C14" s="3" t="s">
        <v>463</v>
      </c>
      <c r="D14" s="3">
        <v>25</v>
      </c>
      <c r="E14" s="3"/>
      <c r="F14" s="3"/>
    </row>
    <row r="15" spans="1:6" outlineLevel="1" x14ac:dyDescent="0.25">
      <c r="A15" s="24"/>
      <c r="B15" s="24" t="s">
        <v>261</v>
      </c>
      <c r="C15" s="3" t="s">
        <v>464</v>
      </c>
      <c r="D15" s="3">
        <v>6</v>
      </c>
      <c r="E15" s="3"/>
      <c r="F15" s="3"/>
    </row>
    <row r="16" spans="1:6" x14ac:dyDescent="0.25">
      <c r="B16" s="29"/>
      <c r="C16" s="30"/>
      <c r="D16" s="28" t="s">
        <v>290</v>
      </c>
      <c r="E16" s="16" t="s">
        <v>290</v>
      </c>
      <c r="F16" s="198"/>
    </row>
    <row r="17" spans="1:9" x14ac:dyDescent="0.25">
      <c r="A17" s="47" t="s">
        <v>537</v>
      </c>
      <c r="B17" s="48"/>
      <c r="C17" s="58"/>
      <c r="D17" s="58"/>
      <c r="E17" s="58"/>
      <c r="F17" s="199"/>
    </row>
    <row r="18" spans="1:9" s="28" customFormat="1" outlineLevel="1" x14ac:dyDescent="0.25">
      <c r="A18" s="3"/>
      <c r="B18" s="3" t="s">
        <v>416</v>
      </c>
      <c r="C18" s="3" t="s">
        <v>490</v>
      </c>
      <c r="D18" s="3">
        <v>85</v>
      </c>
      <c r="E18" s="3"/>
      <c r="F18" s="3"/>
      <c r="G18" s="16"/>
      <c r="H18" s="16"/>
      <c r="I18" s="16"/>
    </row>
    <row r="19" spans="1:9" s="28" customFormat="1" outlineLevel="1" x14ac:dyDescent="0.25">
      <c r="A19" s="3"/>
      <c r="B19" s="3" t="s">
        <v>415</v>
      </c>
      <c r="C19" s="3" t="s">
        <v>491</v>
      </c>
      <c r="D19" s="3">
        <v>110</v>
      </c>
      <c r="E19" s="3"/>
      <c r="F19" s="3"/>
      <c r="G19" s="16"/>
      <c r="H19" s="16"/>
      <c r="I19" s="16"/>
    </row>
    <row r="20" spans="1:9" s="28" customFormat="1" hidden="1" outlineLevel="1" x14ac:dyDescent="0.25">
      <c r="A20" s="19"/>
      <c r="B20" s="3" t="s">
        <v>61</v>
      </c>
      <c r="C20" s="3" t="s">
        <v>36</v>
      </c>
      <c r="D20" s="3">
        <v>70</v>
      </c>
      <c r="E20" s="3"/>
      <c r="F20" s="3"/>
      <c r="G20" s="16"/>
      <c r="H20" s="16"/>
      <c r="I20" s="16"/>
    </row>
    <row r="21" spans="1:9" s="28" customFormat="1" outlineLevel="1" x14ac:dyDescent="0.25">
      <c r="A21" s="3" t="s">
        <v>3</v>
      </c>
      <c r="B21" s="3" t="s">
        <v>278</v>
      </c>
      <c r="C21" s="3" t="s">
        <v>465</v>
      </c>
      <c r="D21" s="3">
        <v>65</v>
      </c>
      <c r="E21" s="31"/>
      <c r="F21" s="31"/>
      <c r="G21" s="16"/>
      <c r="H21" s="16"/>
      <c r="I21" s="16"/>
    </row>
    <row r="22" spans="1:9" s="28" customFormat="1" outlineLevel="1" x14ac:dyDescent="0.25">
      <c r="A22" s="3" t="s">
        <v>252</v>
      </c>
      <c r="B22" s="3" t="s">
        <v>280</v>
      </c>
      <c r="C22" s="3" t="s">
        <v>466</v>
      </c>
      <c r="D22" s="3">
        <v>65</v>
      </c>
      <c r="E22" s="3"/>
      <c r="F22" s="3"/>
      <c r="G22" s="16"/>
      <c r="H22" s="16"/>
      <c r="I22" s="16"/>
    </row>
    <row r="23" spans="1:9" s="28" customFormat="1" hidden="1" outlineLevel="1" x14ac:dyDescent="0.25">
      <c r="A23" s="19"/>
      <c r="B23" s="3" t="s">
        <v>62</v>
      </c>
      <c r="C23" s="3" t="s">
        <v>175</v>
      </c>
      <c r="D23" s="3">
        <v>65</v>
      </c>
      <c r="E23" s="3"/>
      <c r="F23" s="3"/>
      <c r="G23" s="16"/>
      <c r="H23" s="16"/>
      <c r="I23" s="16"/>
    </row>
    <row r="24" spans="1:9" s="28" customFormat="1" outlineLevel="1" x14ac:dyDescent="0.25">
      <c r="A24" s="3" t="s">
        <v>253</v>
      </c>
      <c r="B24" s="3" t="s">
        <v>164</v>
      </c>
      <c r="C24" s="3" t="s">
        <v>467</v>
      </c>
      <c r="D24" s="3">
        <v>65</v>
      </c>
      <c r="E24" s="3"/>
      <c r="F24" s="3"/>
      <c r="G24" s="16"/>
      <c r="H24" s="16"/>
      <c r="I24" s="16"/>
    </row>
    <row r="25" spans="1:9" s="28" customFormat="1" outlineLevel="1" x14ac:dyDescent="0.25">
      <c r="A25" s="3"/>
      <c r="B25" s="3" t="s">
        <v>423</v>
      </c>
      <c r="C25" s="3" t="s">
        <v>492</v>
      </c>
      <c r="D25" s="3">
        <v>100</v>
      </c>
      <c r="E25" s="3"/>
      <c r="F25" s="3"/>
      <c r="G25" s="16"/>
      <c r="H25" s="16"/>
      <c r="I25" s="16"/>
    </row>
    <row r="26" spans="1:9" outlineLevel="1" x14ac:dyDescent="0.25">
      <c r="A26" s="3" t="s">
        <v>254</v>
      </c>
      <c r="B26" s="3" t="s">
        <v>121</v>
      </c>
      <c r="C26" s="3" t="s">
        <v>468</v>
      </c>
      <c r="D26" s="3">
        <v>60</v>
      </c>
      <c r="E26" s="3"/>
      <c r="F26" s="3"/>
    </row>
    <row r="27" spans="1:9" outlineLevel="1" x14ac:dyDescent="0.25">
      <c r="A27" s="3" t="s">
        <v>487</v>
      </c>
      <c r="B27" s="3" t="s">
        <v>486</v>
      </c>
      <c r="C27" s="3" t="s">
        <v>489</v>
      </c>
      <c r="D27" s="3">
        <v>65</v>
      </c>
      <c r="E27" s="3"/>
      <c r="F27" s="3"/>
    </row>
    <row r="28" spans="1:9" outlineLevel="1" x14ac:dyDescent="0.25">
      <c r="A28" s="3" t="s">
        <v>496</v>
      </c>
      <c r="B28" s="3" t="s">
        <v>494</v>
      </c>
      <c r="C28" s="3" t="s">
        <v>497</v>
      </c>
      <c r="D28" s="3">
        <v>80</v>
      </c>
      <c r="E28" s="3"/>
      <c r="F28" s="3"/>
    </row>
    <row r="29" spans="1:9" outlineLevel="1" x14ac:dyDescent="0.25">
      <c r="A29" s="3" t="s">
        <v>499</v>
      </c>
      <c r="B29" s="3" t="s">
        <v>498</v>
      </c>
      <c r="C29" s="3" t="s">
        <v>503</v>
      </c>
      <c r="D29" s="3">
        <v>60</v>
      </c>
      <c r="E29" s="3"/>
      <c r="F29" s="3"/>
    </row>
    <row r="30" spans="1:9" outlineLevel="1" x14ac:dyDescent="0.25">
      <c r="A30" s="3"/>
      <c r="B30" s="3" t="s">
        <v>501</v>
      </c>
      <c r="C30" s="3" t="s">
        <v>502</v>
      </c>
      <c r="D30" s="3">
        <v>31</v>
      </c>
      <c r="E30" s="3"/>
      <c r="F30" s="3"/>
    </row>
    <row r="31" spans="1:9" outlineLevel="1" x14ac:dyDescent="0.25">
      <c r="A31" s="3"/>
      <c r="B31" s="3" t="s">
        <v>505</v>
      </c>
      <c r="C31" s="3" t="s">
        <v>507</v>
      </c>
      <c r="D31" s="3">
        <v>45</v>
      </c>
      <c r="E31" s="3"/>
      <c r="F31" s="3"/>
    </row>
    <row r="32" spans="1:9" s="28" customFormat="1" outlineLevel="1" x14ac:dyDescent="0.25">
      <c r="A32" s="3"/>
      <c r="B32" s="3" t="s">
        <v>426</v>
      </c>
      <c r="C32" s="3" t="s">
        <v>493</v>
      </c>
      <c r="D32" s="3">
        <v>69</v>
      </c>
      <c r="E32" s="3"/>
      <c r="F32" s="3"/>
      <c r="G32" s="16"/>
      <c r="H32" s="16"/>
      <c r="I32" s="16"/>
    </row>
    <row r="33" spans="1:9" s="28" customFormat="1" outlineLevel="1" x14ac:dyDescent="0.25">
      <c r="A33" s="3"/>
      <c r="B33" s="3" t="s">
        <v>427</v>
      </c>
      <c r="C33" s="3" t="s">
        <v>516</v>
      </c>
      <c r="D33" s="3">
        <v>105</v>
      </c>
      <c r="E33" s="3"/>
      <c r="F33" s="3"/>
      <c r="G33" s="16"/>
      <c r="H33" s="16"/>
      <c r="I33" s="16"/>
    </row>
    <row r="34" spans="1:9" x14ac:dyDescent="0.25">
      <c r="B34" s="23"/>
      <c r="C34" s="23"/>
      <c r="D34" s="23"/>
      <c r="E34" s="16" t="s">
        <v>290</v>
      </c>
      <c r="F34" s="200" t="s">
        <v>290</v>
      </c>
    </row>
    <row r="35" spans="1:9" x14ac:dyDescent="0.25">
      <c r="A35" s="49" t="s">
        <v>538</v>
      </c>
      <c r="B35" s="50"/>
      <c r="C35" s="59"/>
      <c r="D35" s="59"/>
      <c r="E35" s="59"/>
      <c r="F35" s="201"/>
    </row>
    <row r="36" spans="1:9" outlineLevel="1" x14ac:dyDescent="0.25">
      <c r="A36" s="3" t="s">
        <v>528</v>
      </c>
      <c r="B36" s="3" t="s">
        <v>529</v>
      </c>
      <c r="C36" s="3" t="s">
        <v>530</v>
      </c>
      <c r="D36" s="3">
        <v>10</v>
      </c>
      <c r="E36" s="3"/>
      <c r="F36" s="3"/>
    </row>
    <row r="37" spans="1:9" outlineLevel="1" x14ac:dyDescent="0.25">
      <c r="A37" s="3" t="s">
        <v>255</v>
      </c>
      <c r="B37" s="3" t="s">
        <v>179</v>
      </c>
      <c r="C37" s="3" t="s">
        <v>469</v>
      </c>
      <c r="D37" s="3">
        <v>70</v>
      </c>
      <c r="E37" s="3"/>
      <c r="F37" s="3"/>
    </row>
    <row r="38" spans="1:9" s="186" customFormat="1" outlineLevel="1" x14ac:dyDescent="0.25">
      <c r="A38" s="3"/>
      <c r="B38" s="3" t="s">
        <v>430</v>
      </c>
      <c r="C38" s="3" t="s">
        <v>473</v>
      </c>
      <c r="D38" s="170">
        <v>95</v>
      </c>
      <c r="E38" s="170"/>
      <c r="F38" s="170"/>
      <c r="G38" s="16"/>
      <c r="H38" s="16"/>
      <c r="I38" s="16"/>
    </row>
    <row r="39" spans="1:9" s="186" customFormat="1" outlineLevel="1" x14ac:dyDescent="0.25">
      <c r="A39" s="3" t="s">
        <v>256</v>
      </c>
      <c r="B39" s="3" t="s">
        <v>276</v>
      </c>
      <c r="C39" s="3" t="s">
        <v>470</v>
      </c>
      <c r="D39" s="170">
        <v>25</v>
      </c>
      <c r="E39" s="170"/>
      <c r="F39" s="170"/>
      <c r="G39" s="16"/>
      <c r="H39" s="16"/>
      <c r="I39" s="16"/>
    </row>
    <row r="40" spans="1:9" s="186" customFormat="1" outlineLevel="1" x14ac:dyDescent="0.25">
      <c r="A40" s="3" t="s">
        <v>532</v>
      </c>
      <c r="B40" s="3" t="s">
        <v>532</v>
      </c>
      <c r="C40" s="3" t="s">
        <v>535</v>
      </c>
      <c r="D40" s="170">
        <v>50</v>
      </c>
      <c r="E40" s="170"/>
      <c r="F40" s="170"/>
      <c r="G40" s="16"/>
      <c r="H40" s="16"/>
      <c r="I40" s="16"/>
    </row>
    <row r="41" spans="1:9" outlineLevel="1" x14ac:dyDescent="0.25">
      <c r="A41" s="3"/>
      <c r="B41" s="19" t="s">
        <v>67</v>
      </c>
      <c r="C41" s="3" t="s">
        <v>472</v>
      </c>
      <c r="D41" s="3">
        <v>40</v>
      </c>
      <c r="E41" s="3"/>
      <c r="F41" s="3"/>
    </row>
    <row r="42" spans="1:9" outlineLevel="1" x14ac:dyDescent="0.25">
      <c r="A42" s="3"/>
      <c r="B42" s="19" t="s">
        <v>273</v>
      </c>
      <c r="C42" s="3" t="s">
        <v>471</v>
      </c>
      <c r="D42" s="3">
        <v>40</v>
      </c>
      <c r="E42" s="3"/>
      <c r="F42" s="3"/>
    </row>
    <row r="43" spans="1:9" outlineLevel="1" x14ac:dyDescent="0.25">
      <c r="A43" s="3"/>
      <c r="B43" s="19" t="s">
        <v>19</v>
      </c>
      <c r="C43" s="3" t="s">
        <v>474</v>
      </c>
      <c r="D43" s="3">
        <v>20</v>
      </c>
      <c r="E43" s="3"/>
      <c r="F43" s="3"/>
    </row>
    <row r="44" spans="1:9" outlineLevel="1" x14ac:dyDescent="0.25">
      <c r="B44" s="29"/>
      <c r="C44" s="30"/>
      <c r="D44" s="23"/>
      <c r="E44" s="23"/>
      <c r="F44" s="202"/>
    </row>
    <row r="45" spans="1:9" x14ac:dyDescent="0.25">
      <c r="A45" s="45" t="s">
        <v>457</v>
      </c>
      <c r="B45" s="46"/>
      <c r="C45" s="205"/>
      <c r="D45" s="206"/>
      <c r="E45" s="206"/>
      <c r="F45" s="207"/>
    </row>
    <row r="46" spans="1:9" outlineLevel="1" x14ac:dyDescent="0.25">
      <c r="A46" s="3"/>
      <c r="B46" s="19" t="s">
        <v>274</v>
      </c>
      <c r="C46" s="3" t="s">
        <v>475</v>
      </c>
      <c r="D46" s="3">
        <v>30</v>
      </c>
      <c r="E46" s="3"/>
      <c r="F46" s="3"/>
    </row>
    <row r="47" spans="1:9" x14ac:dyDescent="0.25">
      <c r="B47" s="22"/>
      <c r="C47" s="22"/>
      <c r="D47" s="23"/>
      <c r="E47" s="16" t="s">
        <v>290</v>
      </c>
      <c r="F47" s="200" t="s">
        <v>290</v>
      </c>
    </row>
    <row r="48" spans="1:9" x14ac:dyDescent="0.25">
      <c r="A48" s="51" t="s">
        <v>539</v>
      </c>
      <c r="B48" s="52"/>
      <c r="C48" s="60"/>
      <c r="D48" s="60"/>
      <c r="E48" s="60"/>
      <c r="F48" s="203"/>
    </row>
    <row r="49" spans="1:9" outlineLevel="1" x14ac:dyDescent="0.25">
      <c r="A49" s="19" t="s">
        <v>508</v>
      </c>
      <c r="B49" s="19" t="s">
        <v>509</v>
      </c>
      <c r="C49" s="3" t="s">
        <v>511</v>
      </c>
      <c r="D49" s="3">
        <v>65</v>
      </c>
      <c r="E49" s="3"/>
      <c r="F49" s="3"/>
    </row>
    <row r="50" spans="1:9" outlineLevel="1" x14ac:dyDescent="0.25">
      <c r="A50" s="19" t="s">
        <v>184</v>
      </c>
      <c r="B50" s="19" t="s">
        <v>125</v>
      </c>
      <c r="C50" s="3" t="s">
        <v>476</v>
      </c>
      <c r="D50" s="3">
        <v>60</v>
      </c>
      <c r="E50" s="3"/>
      <c r="F50" s="3"/>
    </row>
    <row r="51" spans="1:9" outlineLevel="1" x14ac:dyDescent="0.25">
      <c r="A51" s="19" t="s">
        <v>257</v>
      </c>
      <c r="B51" s="19" t="s">
        <v>1</v>
      </c>
      <c r="C51" s="3" t="s">
        <v>477</v>
      </c>
      <c r="D51" s="3">
        <v>60</v>
      </c>
      <c r="E51" s="3"/>
      <c r="F51" s="3"/>
    </row>
    <row r="52" spans="1:9" outlineLevel="1" x14ac:dyDescent="0.25">
      <c r="A52" s="3" t="s">
        <v>258</v>
      </c>
      <c r="B52" s="3" t="s">
        <v>84</v>
      </c>
      <c r="C52" s="3" t="s">
        <v>478</v>
      </c>
      <c r="D52" s="3">
        <v>65</v>
      </c>
      <c r="E52" s="3"/>
      <c r="F52" s="3"/>
    </row>
    <row r="53" spans="1:9" hidden="1" outlineLevel="1" x14ac:dyDescent="0.25">
      <c r="A53" s="27"/>
      <c r="B53" s="3" t="s">
        <v>85</v>
      </c>
      <c r="C53" s="3" t="s">
        <v>289</v>
      </c>
      <c r="D53" s="19">
        <v>65</v>
      </c>
      <c r="E53" s="19"/>
      <c r="F53" s="19"/>
    </row>
    <row r="54" spans="1:9" s="28" customFormat="1" outlineLevel="1" x14ac:dyDescent="0.25">
      <c r="A54" s="3" t="s">
        <v>433</v>
      </c>
      <c r="B54" s="3" t="s">
        <v>163</v>
      </c>
      <c r="C54" s="3" t="s">
        <v>479</v>
      </c>
      <c r="D54" s="32">
        <v>125</v>
      </c>
      <c r="E54" s="32"/>
      <c r="F54" s="32"/>
      <c r="G54" s="16"/>
    </row>
    <row r="55" spans="1:9" s="28" customFormat="1" outlineLevel="1" x14ac:dyDescent="0.25">
      <c r="A55" s="3"/>
      <c r="B55" s="3" t="s">
        <v>512</v>
      </c>
      <c r="C55" s="3" t="s">
        <v>513</v>
      </c>
      <c r="D55" s="32">
        <v>21</v>
      </c>
      <c r="E55" s="32"/>
      <c r="F55" s="32"/>
      <c r="G55" s="16"/>
    </row>
    <row r="56" spans="1:9" s="28" customFormat="1" outlineLevel="1" x14ac:dyDescent="0.25">
      <c r="A56" s="3"/>
      <c r="B56" s="3" t="s">
        <v>429</v>
      </c>
      <c r="C56" s="3" t="s">
        <v>480</v>
      </c>
      <c r="D56" s="3">
        <v>61</v>
      </c>
      <c r="E56" s="3"/>
      <c r="F56" s="3"/>
      <c r="I56" s="16"/>
    </row>
    <row r="57" spans="1:9" x14ac:dyDescent="0.25">
      <c r="B57" s="22"/>
      <c r="C57" s="22"/>
      <c r="D57" s="28" t="s">
        <v>290</v>
      </c>
      <c r="E57" s="16" t="s">
        <v>290</v>
      </c>
      <c r="F57" s="198"/>
    </row>
    <row r="58" spans="1:9" x14ac:dyDescent="0.25">
      <c r="A58" s="53" t="s">
        <v>540</v>
      </c>
      <c r="B58" s="44"/>
      <c r="C58" s="56"/>
      <c r="D58" s="56"/>
      <c r="E58" s="56"/>
      <c r="F58" s="204"/>
    </row>
    <row r="59" spans="1:9" outlineLevel="1" x14ac:dyDescent="0.25">
      <c r="A59" s="33"/>
      <c r="B59" s="31" t="s">
        <v>39</v>
      </c>
      <c r="C59" s="31" t="s">
        <v>481</v>
      </c>
      <c r="D59" s="3">
        <v>0</v>
      </c>
      <c r="E59" s="19"/>
      <c r="F59" s="19"/>
    </row>
    <row r="60" spans="1:9" s="186" customFormat="1" outlineLevel="1" x14ac:dyDescent="0.25">
      <c r="A60" s="3" t="s">
        <v>259</v>
      </c>
      <c r="B60" s="3" t="s">
        <v>40</v>
      </c>
      <c r="C60" s="3" t="s">
        <v>482</v>
      </c>
      <c r="D60" s="170">
        <v>0</v>
      </c>
      <c r="E60" s="170"/>
      <c r="F60" s="170"/>
    </row>
    <row r="61" spans="1:9" s="186" customFormat="1" outlineLevel="1" x14ac:dyDescent="0.25">
      <c r="A61" s="5"/>
      <c r="B61" s="5" t="s">
        <v>438</v>
      </c>
      <c r="C61" s="5" t="s">
        <v>483</v>
      </c>
      <c r="D61" s="5">
        <v>0</v>
      </c>
      <c r="E61" s="5">
        <f>SUM(F61-D61)</f>
        <v>2000</v>
      </c>
      <c r="F61" s="5">
        <v>2000</v>
      </c>
    </row>
    <row r="62" spans="1:9" outlineLevel="1" x14ac:dyDescent="0.25">
      <c r="A62" s="3" t="s">
        <v>79</v>
      </c>
      <c r="B62" s="3" t="s">
        <v>80</v>
      </c>
      <c r="C62" s="3" t="s">
        <v>484</v>
      </c>
      <c r="D62" s="19">
        <v>10</v>
      </c>
      <c r="E62" s="19"/>
      <c r="F62" s="19"/>
    </row>
    <row r="63" spans="1:9" outlineLevel="1" x14ac:dyDescent="0.25">
      <c r="A63" s="3" t="s">
        <v>432</v>
      </c>
      <c r="B63" s="3" t="s">
        <v>231</v>
      </c>
      <c r="C63" s="3" t="s">
        <v>485</v>
      </c>
      <c r="D63" s="3">
        <v>85</v>
      </c>
      <c r="E63" s="3"/>
      <c r="F63" s="3"/>
    </row>
    <row r="64" spans="1:9" x14ac:dyDescent="0.25">
      <c r="B64" s="22"/>
      <c r="C64" s="22"/>
      <c r="D64" s="28" t="s">
        <v>290</v>
      </c>
      <c r="E64" s="16" t="s">
        <v>290</v>
      </c>
      <c r="F64" s="198"/>
    </row>
    <row r="65" spans="1:10" x14ac:dyDescent="0.25">
      <c r="A65" s="53" t="s">
        <v>458</v>
      </c>
      <c r="B65" s="44"/>
      <c r="C65" s="56"/>
      <c r="D65" s="56"/>
      <c r="E65" s="56"/>
      <c r="F65" s="204"/>
      <c r="G65" s="18"/>
      <c r="H65" s="18"/>
      <c r="I65" s="18"/>
    </row>
    <row r="66" spans="1:10" s="186" customFormat="1" outlineLevel="1" x14ac:dyDescent="0.25">
      <c r="A66" s="19"/>
      <c r="B66" s="19" t="s">
        <v>420</v>
      </c>
      <c r="C66" s="19" t="s">
        <v>435</v>
      </c>
      <c r="D66" s="190"/>
      <c r="E66" s="170">
        <v>1700</v>
      </c>
      <c r="F66" s="170"/>
      <c r="G66" s="188"/>
      <c r="H66" s="189"/>
      <c r="I66" s="187"/>
      <c r="J66" s="187"/>
    </row>
    <row r="67" spans="1:10" s="186" customFormat="1" outlineLevel="1" x14ac:dyDescent="0.25">
      <c r="A67" s="19"/>
      <c r="B67" s="19" t="s">
        <v>422</v>
      </c>
      <c r="C67" s="19" t="s">
        <v>436</v>
      </c>
      <c r="D67" s="190"/>
      <c r="E67" s="170">
        <v>1700</v>
      </c>
      <c r="F67" s="170"/>
      <c r="G67" s="188"/>
      <c r="H67" s="189"/>
      <c r="I67" s="187"/>
      <c r="J67" s="187"/>
    </row>
    <row r="68" spans="1:10" outlineLevel="1" x14ac:dyDescent="0.25">
      <c r="B68" s="23"/>
      <c r="C68" s="23"/>
      <c r="D68" s="23"/>
      <c r="E68" s="16" t="s">
        <v>290</v>
      </c>
      <c r="F68" s="18" t="s">
        <v>290</v>
      </c>
      <c r="G68" s="18"/>
    </row>
    <row r="69" spans="1:10" x14ac:dyDescent="0.25">
      <c r="D69" s="23"/>
      <c r="E69" s="21" t="s">
        <v>290</v>
      </c>
      <c r="F69" s="17" t="s">
        <v>290</v>
      </c>
      <c r="G69" s="18"/>
    </row>
    <row r="70" spans="1:10" x14ac:dyDescent="0.25">
      <c r="A70" s="186"/>
      <c r="B70" s="186"/>
      <c r="F70" s="16" t="s">
        <v>290</v>
      </c>
      <c r="G70" s="25"/>
    </row>
    <row r="71" spans="1:10" x14ac:dyDescent="0.25">
      <c r="F71" s="16" t="s">
        <v>290</v>
      </c>
      <c r="G71" s="25"/>
    </row>
    <row r="72" spans="1:10" x14ac:dyDescent="0.25">
      <c r="F72" s="16" t="s">
        <v>290</v>
      </c>
      <c r="G72" s="25"/>
    </row>
    <row r="73" spans="1:10" x14ac:dyDescent="0.25">
      <c r="F73" s="16" t="s">
        <v>290</v>
      </c>
      <c r="G73" s="25"/>
    </row>
    <row r="74" spans="1:10" x14ac:dyDescent="0.25">
      <c r="B74"/>
      <c r="F74" s="16" t="s">
        <v>290</v>
      </c>
      <c r="G74" s="25"/>
    </row>
    <row r="75" spans="1:10" x14ac:dyDescent="0.25">
      <c r="F75" s="16" t="s">
        <v>290</v>
      </c>
      <c r="G75" s="25"/>
    </row>
    <row r="76" spans="1:10" x14ac:dyDescent="0.25">
      <c r="F76" s="16" t="s">
        <v>290</v>
      </c>
      <c r="G76" s="25"/>
    </row>
    <row r="77" spans="1:10" x14ac:dyDescent="0.25">
      <c r="F77" s="16" t="s">
        <v>290</v>
      </c>
      <c r="G77" s="25"/>
    </row>
    <row r="78" spans="1:10" x14ac:dyDescent="0.25">
      <c r="F78" s="16" t="s">
        <v>290</v>
      </c>
      <c r="G78" s="25"/>
    </row>
    <row r="79" spans="1:10" x14ac:dyDescent="0.25">
      <c r="F79" s="16" t="s">
        <v>290</v>
      </c>
      <c r="G79" s="25"/>
    </row>
    <row r="80" spans="1:10" x14ac:dyDescent="0.25">
      <c r="F80" s="16" t="s">
        <v>290</v>
      </c>
      <c r="G80" s="25"/>
    </row>
    <row r="81" spans="2:7" x14ac:dyDescent="0.25">
      <c r="F81" s="16" t="s">
        <v>290</v>
      </c>
      <c r="G81" s="25"/>
    </row>
    <row r="82" spans="2:7" x14ac:dyDescent="0.25">
      <c r="F82" s="16" t="s">
        <v>290</v>
      </c>
      <c r="G82" s="25"/>
    </row>
    <row r="83" spans="2:7" x14ac:dyDescent="0.25">
      <c r="F83" s="16" t="s">
        <v>290</v>
      </c>
      <c r="G83" s="25"/>
    </row>
    <row r="84" spans="2:7" x14ac:dyDescent="0.25">
      <c r="F84" s="16" t="s">
        <v>290</v>
      </c>
      <c r="G84" s="25"/>
    </row>
    <row r="85" spans="2:7" x14ac:dyDescent="0.25">
      <c r="F85" s="16" t="s">
        <v>290</v>
      </c>
      <c r="G85" s="25"/>
    </row>
    <row r="86" spans="2:7" x14ac:dyDescent="0.25">
      <c r="F86" s="16" t="s">
        <v>290</v>
      </c>
      <c r="G86" s="25"/>
    </row>
    <row r="87" spans="2:7" x14ac:dyDescent="0.25">
      <c r="F87" s="16" t="s">
        <v>290</v>
      </c>
      <c r="G87" s="25"/>
    </row>
    <row r="88" spans="2:7" x14ac:dyDescent="0.25">
      <c r="F88" s="16" t="s">
        <v>290</v>
      </c>
      <c r="G88" s="25"/>
    </row>
    <row r="89" spans="2:7" x14ac:dyDescent="0.25">
      <c r="F89" s="16" t="s">
        <v>290</v>
      </c>
      <c r="G89" s="25"/>
    </row>
    <row r="90" spans="2:7" x14ac:dyDescent="0.25">
      <c r="F90" s="16" t="s">
        <v>290</v>
      </c>
      <c r="G90" s="25"/>
    </row>
    <row r="91" spans="2:7" x14ac:dyDescent="0.25">
      <c r="B91" s="3"/>
      <c r="F91" s="16" t="s">
        <v>290</v>
      </c>
      <c r="G91" s="25"/>
    </row>
    <row r="92" spans="2:7" x14ac:dyDescent="0.25">
      <c r="F92" s="16" t="s">
        <v>290</v>
      </c>
      <c r="G92" s="25"/>
    </row>
    <row r="93" spans="2:7" x14ac:dyDescent="0.25">
      <c r="F93" s="16" t="s">
        <v>290</v>
      </c>
      <c r="G93" s="25"/>
    </row>
    <row r="94" spans="2:7" x14ac:dyDescent="0.25">
      <c r="F94" s="16" t="s">
        <v>290</v>
      </c>
      <c r="G94" s="25"/>
    </row>
    <row r="95" spans="2:7" x14ac:dyDescent="0.25">
      <c r="F95" s="16" t="s">
        <v>290</v>
      </c>
      <c r="G95" s="25"/>
    </row>
    <row r="96" spans="2:7" x14ac:dyDescent="0.25">
      <c r="F96" s="16" t="s">
        <v>290</v>
      </c>
      <c r="G96" s="25"/>
    </row>
    <row r="97" spans="6:7" x14ac:dyDescent="0.25">
      <c r="F97" s="16" t="s">
        <v>290</v>
      </c>
      <c r="G97" s="25"/>
    </row>
    <row r="98" spans="6:7" x14ac:dyDescent="0.25">
      <c r="F98" s="16" t="s">
        <v>290</v>
      </c>
      <c r="G98" s="25"/>
    </row>
    <row r="99" spans="6:7" x14ac:dyDescent="0.25">
      <c r="F99" s="16" t="s">
        <v>290</v>
      </c>
      <c r="G99" s="25"/>
    </row>
    <row r="100" spans="6:7" x14ac:dyDescent="0.25">
      <c r="F100" s="16" t="s">
        <v>290</v>
      </c>
      <c r="G100" s="25"/>
    </row>
    <row r="101" spans="6:7" x14ac:dyDescent="0.25">
      <c r="F101" s="16" t="s">
        <v>290</v>
      </c>
      <c r="G101" s="25"/>
    </row>
    <row r="102" spans="6:7" x14ac:dyDescent="0.25">
      <c r="F102" s="16" t="s">
        <v>290</v>
      </c>
      <c r="G102" s="25"/>
    </row>
    <row r="103" spans="6:7" x14ac:dyDescent="0.25">
      <c r="F103" s="16" t="s">
        <v>290</v>
      </c>
      <c r="G103" s="25"/>
    </row>
    <row r="104" spans="6:7" x14ac:dyDescent="0.25">
      <c r="F104" s="16" t="s">
        <v>290</v>
      </c>
      <c r="G104" s="25"/>
    </row>
    <row r="105" spans="6:7" x14ac:dyDescent="0.25">
      <c r="F105" s="16" t="s">
        <v>290</v>
      </c>
      <c r="G105" s="25"/>
    </row>
    <row r="106" spans="6:7" x14ac:dyDescent="0.25">
      <c r="F106" s="16" t="s">
        <v>290</v>
      </c>
      <c r="G106" s="25"/>
    </row>
    <row r="107" spans="6:7" x14ac:dyDescent="0.25">
      <c r="F107" s="16" t="s">
        <v>290</v>
      </c>
      <c r="G107" s="25"/>
    </row>
    <row r="108" spans="6:7" x14ac:dyDescent="0.25">
      <c r="F108" s="16" t="s">
        <v>290</v>
      </c>
      <c r="G108" s="25"/>
    </row>
    <row r="109" spans="6:7" x14ac:dyDescent="0.25">
      <c r="F109" s="16" t="s">
        <v>290</v>
      </c>
      <c r="G109" s="25"/>
    </row>
    <row r="110" spans="6:7" x14ac:dyDescent="0.25">
      <c r="F110" s="16" t="s">
        <v>290</v>
      </c>
      <c r="G110" s="25"/>
    </row>
    <row r="111" spans="6:7" x14ac:dyDescent="0.25">
      <c r="F111" s="16" t="s">
        <v>290</v>
      </c>
      <c r="G111" s="25"/>
    </row>
    <row r="112" spans="6:7" x14ac:dyDescent="0.25">
      <c r="F112" s="16" t="s">
        <v>290</v>
      </c>
      <c r="G112" s="25"/>
    </row>
    <row r="113" spans="7:9" x14ac:dyDescent="0.25">
      <c r="G113" s="25"/>
      <c r="H113" s="25"/>
      <c r="I113" s="25"/>
    </row>
    <row r="114" spans="7:9" x14ac:dyDescent="0.25">
      <c r="G114" s="25"/>
      <c r="H114" s="25"/>
      <c r="I114" s="25"/>
    </row>
    <row r="115" spans="7:9" x14ac:dyDescent="0.25">
      <c r="G115" s="25"/>
      <c r="H115" s="25"/>
      <c r="I115" s="25"/>
    </row>
    <row r="116" spans="7:9" x14ac:dyDescent="0.25">
      <c r="G116" s="25"/>
      <c r="H116" s="25"/>
      <c r="I116" s="25"/>
    </row>
    <row r="117" spans="7:9" x14ac:dyDescent="0.25">
      <c r="G117" s="25"/>
      <c r="H117" s="25"/>
      <c r="I117" s="25"/>
    </row>
    <row r="118" spans="7:9" x14ac:dyDescent="0.25">
      <c r="G118" s="25"/>
      <c r="H118" s="25"/>
      <c r="I118" s="25"/>
    </row>
    <row r="119" spans="7:9" x14ac:dyDescent="0.25">
      <c r="G119" s="25"/>
      <c r="H119" s="25"/>
      <c r="I119" s="25"/>
    </row>
    <row r="120" spans="7:9" x14ac:dyDescent="0.25">
      <c r="G120" s="25"/>
      <c r="H120" s="25"/>
      <c r="I120" s="25"/>
    </row>
    <row r="121" spans="7:9" x14ac:dyDescent="0.25">
      <c r="G121" s="25"/>
      <c r="H121" s="25"/>
      <c r="I121" s="25"/>
    </row>
    <row r="122" spans="7:9" x14ac:dyDescent="0.25">
      <c r="G122" s="25"/>
      <c r="H122" s="25"/>
      <c r="I122" s="25"/>
    </row>
    <row r="123" spans="7:9" x14ac:dyDescent="0.25">
      <c r="G123" s="25"/>
      <c r="H123" s="25"/>
      <c r="I123" s="25"/>
    </row>
    <row r="124" spans="7:9" x14ac:dyDescent="0.25">
      <c r="G124" s="25"/>
      <c r="H124" s="25"/>
      <c r="I124" s="25"/>
    </row>
    <row r="125" spans="7:9" x14ac:dyDescent="0.25">
      <c r="G125" s="25"/>
      <c r="H125" s="25"/>
      <c r="I125" s="25"/>
    </row>
    <row r="126" spans="7:9" x14ac:dyDescent="0.25">
      <c r="G126" s="25"/>
      <c r="H126" s="25"/>
      <c r="I126" s="25"/>
    </row>
    <row r="127" spans="7:9" x14ac:dyDescent="0.25">
      <c r="G127" s="25"/>
      <c r="H127" s="25"/>
      <c r="I127" s="25"/>
    </row>
    <row r="128" spans="7:9" x14ac:dyDescent="0.25">
      <c r="G128" s="25"/>
      <c r="H128" s="25"/>
      <c r="I128" s="25"/>
    </row>
    <row r="129" spans="7:9" x14ac:dyDescent="0.25">
      <c r="G129" s="25"/>
      <c r="H129" s="25"/>
      <c r="I129" s="25"/>
    </row>
    <row r="130" spans="7:9" x14ac:dyDescent="0.25">
      <c r="G130" s="25"/>
      <c r="H130" s="25"/>
      <c r="I130" s="25"/>
    </row>
    <row r="131" spans="7:9" x14ac:dyDescent="0.25">
      <c r="G131" s="25"/>
      <c r="H131" s="25"/>
      <c r="I131" s="25"/>
    </row>
    <row r="132" spans="7:9" x14ac:dyDescent="0.25">
      <c r="G132" s="25"/>
      <c r="H132" s="25"/>
      <c r="I132" s="25"/>
    </row>
    <row r="133" spans="7:9" x14ac:dyDescent="0.25">
      <c r="G133" s="25"/>
      <c r="H133" s="25"/>
      <c r="I133" s="25"/>
    </row>
    <row r="134" spans="7:9" x14ac:dyDescent="0.25">
      <c r="G134" s="25"/>
      <c r="H134" s="25"/>
      <c r="I134" s="25"/>
    </row>
    <row r="135" spans="7:9" x14ac:dyDescent="0.25">
      <c r="G135" s="25"/>
      <c r="H135" s="25"/>
      <c r="I135" s="25"/>
    </row>
    <row r="136" spans="7:9" x14ac:dyDescent="0.25">
      <c r="G136" s="25"/>
      <c r="H136" s="25"/>
      <c r="I136" s="25"/>
    </row>
    <row r="137" spans="7:9" x14ac:dyDescent="0.25">
      <c r="G137" s="25"/>
      <c r="H137" s="25"/>
      <c r="I137" s="25"/>
    </row>
    <row r="138" spans="7:9" x14ac:dyDescent="0.25">
      <c r="G138" s="25"/>
      <c r="H138" s="25"/>
      <c r="I138" s="25"/>
    </row>
    <row r="139" spans="7:9" x14ac:dyDescent="0.25">
      <c r="G139" s="25"/>
      <c r="H139" s="25"/>
      <c r="I139" s="25"/>
    </row>
    <row r="140" spans="7:9" x14ac:dyDescent="0.25">
      <c r="G140" s="25"/>
      <c r="H140" s="25"/>
      <c r="I140" s="25"/>
    </row>
    <row r="141" spans="7:9" x14ac:dyDescent="0.25">
      <c r="G141" s="25"/>
      <c r="H141" s="25"/>
      <c r="I141" s="25"/>
    </row>
    <row r="142" spans="7:9" x14ac:dyDescent="0.25">
      <c r="G142" s="25"/>
      <c r="H142" s="25"/>
      <c r="I142" s="25"/>
    </row>
    <row r="143" spans="7:9" x14ac:dyDescent="0.25">
      <c r="G143" s="25"/>
      <c r="H143" s="25"/>
      <c r="I143" s="25"/>
    </row>
    <row r="144" spans="7:9" x14ac:dyDescent="0.25">
      <c r="G144" s="25"/>
      <c r="H144" s="25"/>
      <c r="I144" s="25"/>
    </row>
    <row r="145" spans="7:9" x14ac:dyDescent="0.25">
      <c r="G145" s="25"/>
      <c r="H145" s="25"/>
      <c r="I145" s="25"/>
    </row>
    <row r="146" spans="7:9" x14ac:dyDescent="0.25">
      <c r="G146" s="25"/>
      <c r="H146" s="25"/>
      <c r="I146" s="25"/>
    </row>
    <row r="147" spans="7:9" x14ac:dyDescent="0.25">
      <c r="G147" s="25"/>
      <c r="H147" s="25"/>
      <c r="I147" s="25"/>
    </row>
    <row r="148" spans="7:9" x14ac:dyDescent="0.25">
      <c r="G148" s="25"/>
      <c r="H148" s="25"/>
      <c r="I148" s="25"/>
    </row>
    <row r="149" spans="7:9" x14ac:dyDescent="0.25">
      <c r="G149" s="25"/>
      <c r="H149" s="25"/>
      <c r="I149" s="25"/>
    </row>
    <row r="150" spans="7:9" x14ac:dyDescent="0.25">
      <c r="G150" s="25"/>
      <c r="H150" s="25"/>
      <c r="I150" s="25"/>
    </row>
    <row r="151" spans="7:9" x14ac:dyDescent="0.25">
      <c r="G151" s="25"/>
      <c r="H151" s="25"/>
      <c r="I151" s="25"/>
    </row>
    <row r="152" spans="7:9" x14ac:dyDescent="0.25">
      <c r="G152" s="25"/>
      <c r="H152" s="25"/>
      <c r="I152" s="25"/>
    </row>
    <row r="153" spans="7:9" x14ac:dyDescent="0.25">
      <c r="G153" s="25"/>
      <c r="H153" s="25"/>
      <c r="I153" s="25"/>
    </row>
    <row r="154" spans="7:9" x14ac:dyDescent="0.25">
      <c r="G154" s="25"/>
      <c r="H154" s="25"/>
      <c r="I154" s="25"/>
    </row>
    <row r="155" spans="7:9" x14ac:dyDescent="0.25">
      <c r="G155" s="25"/>
      <c r="H155" s="25"/>
      <c r="I155" s="25"/>
    </row>
    <row r="156" spans="7:9" x14ac:dyDescent="0.25">
      <c r="G156" s="25"/>
      <c r="H156" s="25"/>
      <c r="I156" s="25"/>
    </row>
    <row r="157" spans="7:9" x14ac:dyDescent="0.25">
      <c r="G157" s="25"/>
      <c r="H157" s="25"/>
      <c r="I157" s="25"/>
    </row>
    <row r="158" spans="7:9" x14ac:dyDescent="0.25">
      <c r="G158" s="25"/>
      <c r="H158" s="25"/>
      <c r="I158" s="25"/>
    </row>
    <row r="159" spans="7:9" x14ac:dyDescent="0.25">
      <c r="G159" s="25"/>
      <c r="H159" s="25"/>
      <c r="I159" s="25"/>
    </row>
    <row r="160" spans="7:9" x14ac:dyDescent="0.25">
      <c r="G160" s="25"/>
      <c r="H160" s="25"/>
      <c r="I160" s="25"/>
    </row>
    <row r="161" spans="7:9" x14ac:dyDescent="0.25">
      <c r="G161" s="25"/>
      <c r="H161" s="25"/>
      <c r="I161" s="25"/>
    </row>
    <row r="162" spans="7:9" x14ac:dyDescent="0.25">
      <c r="G162" s="25"/>
      <c r="H162" s="25"/>
      <c r="I162" s="25"/>
    </row>
    <row r="163" spans="7:9" x14ac:dyDescent="0.25">
      <c r="G163" s="25"/>
      <c r="H163" s="25"/>
      <c r="I163" s="25"/>
    </row>
    <row r="164" spans="7:9" x14ac:dyDescent="0.25">
      <c r="G164" s="25"/>
      <c r="H164" s="25"/>
      <c r="I164" s="25"/>
    </row>
    <row r="165" spans="7:9" x14ac:dyDescent="0.25">
      <c r="G165" s="25"/>
      <c r="H165" s="25"/>
      <c r="I165" s="25"/>
    </row>
    <row r="166" spans="7:9" x14ac:dyDescent="0.25">
      <c r="G166" s="25"/>
      <c r="H166" s="25"/>
      <c r="I166" s="25"/>
    </row>
    <row r="167" spans="7:9" x14ac:dyDescent="0.25">
      <c r="G167" s="25"/>
      <c r="H167" s="25"/>
      <c r="I167" s="25"/>
    </row>
    <row r="168" spans="7:9" x14ac:dyDescent="0.25">
      <c r="G168" s="25"/>
      <c r="H168" s="25"/>
      <c r="I168" s="25"/>
    </row>
    <row r="169" spans="7:9" x14ac:dyDescent="0.25">
      <c r="G169" s="25"/>
      <c r="H169" s="25"/>
      <c r="I169" s="25"/>
    </row>
    <row r="170" spans="7:9" x14ac:dyDescent="0.25">
      <c r="G170" s="25"/>
      <c r="H170" s="25"/>
      <c r="I170" s="25"/>
    </row>
    <row r="171" spans="7:9" x14ac:dyDescent="0.25">
      <c r="G171" s="25"/>
      <c r="H171" s="25"/>
      <c r="I171" s="25"/>
    </row>
    <row r="172" spans="7:9" x14ac:dyDescent="0.25">
      <c r="G172" s="25"/>
      <c r="H172" s="25"/>
      <c r="I172" s="25"/>
    </row>
    <row r="173" spans="7:9" x14ac:dyDescent="0.25">
      <c r="G173" s="25"/>
      <c r="H173" s="25"/>
      <c r="I173" s="25"/>
    </row>
    <row r="174" spans="7:9" x14ac:dyDescent="0.25">
      <c r="G174" s="25"/>
      <c r="H174" s="25"/>
      <c r="I174" s="25"/>
    </row>
    <row r="175" spans="7:9" x14ac:dyDescent="0.25">
      <c r="G175" s="25"/>
      <c r="H175" s="25"/>
      <c r="I175" s="25"/>
    </row>
    <row r="176" spans="7:9" x14ac:dyDescent="0.25">
      <c r="G176" s="25"/>
      <c r="H176" s="25"/>
      <c r="I176" s="25"/>
    </row>
    <row r="177" spans="7:9" x14ac:dyDescent="0.25">
      <c r="G177" s="25"/>
      <c r="H177" s="25"/>
      <c r="I177" s="25"/>
    </row>
    <row r="178" spans="7:9" x14ac:dyDescent="0.25">
      <c r="G178" s="25"/>
      <c r="H178" s="25"/>
      <c r="I178" s="25"/>
    </row>
    <row r="179" spans="7:9" x14ac:dyDescent="0.25">
      <c r="G179" s="25"/>
      <c r="H179" s="25"/>
      <c r="I179" s="25"/>
    </row>
    <row r="180" spans="7:9" x14ac:dyDescent="0.25">
      <c r="G180" s="25"/>
      <c r="H180" s="25"/>
      <c r="I180" s="25"/>
    </row>
    <row r="181" spans="7:9" x14ac:dyDescent="0.25">
      <c r="G181" s="25"/>
      <c r="H181" s="25"/>
      <c r="I181" s="25"/>
    </row>
    <row r="182" spans="7:9" x14ac:dyDescent="0.25">
      <c r="G182" s="25"/>
      <c r="H182" s="25"/>
      <c r="I182" s="25"/>
    </row>
    <row r="183" spans="7:9" x14ac:dyDescent="0.25">
      <c r="G183" s="25"/>
      <c r="H183" s="25"/>
      <c r="I183" s="25"/>
    </row>
    <row r="184" spans="7:9" x14ac:dyDescent="0.25">
      <c r="G184" s="25"/>
      <c r="H184" s="25"/>
      <c r="I184" s="25"/>
    </row>
    <row r="185" spans="7:9" x14ac:dyDescent="0.25">
      <c r="G185" s="25"/>
      <c r="H185" s="25"/>
      <c r="I185" s="25"/>
    </row>
    <row r="186" spans="7:9" x14ac:dyDescent="0.25">
      <c r="G186" s="25"/>
      <c r="H186" s="25"/>
      <c r="I186" s="25"/>
    </row>
    <row r="187" spans="7:9" x14ac:dyDescent="0.25">
      <c r="G187" s="25"/>
      <c r="H187" s="25"/>
      <c r="I187" s="25"/>
    </row>
    <row r="188" spans="7:9" x14ac:dyDescent="0.25">
      <c r="G188" s="25"/>
      <c r="H188" s="25"/>
      <c r="I188" s="25"/>
    </row>
    <row r="189" spans="7:9" x14ac:dyDescent="0.25">
      <c r="G189" s="25"/>
      <c r="H189" s="25"/>
      <c r="I189" s="25"/>
    </row>
    <row r="190" spans="7:9" x14ac:dyDescent="0.25">
      <c r="G190" s="25"/>
      <c r="H190" s="25"/>
      <c r="I190" s="25"/>
    </row>
    <row r="191" spans="7:9" x14ac:dyDescent="0.25">
      <c r="G191" s="25"/>
      <c r="H191" s="25"/>
      <c r="I191" s="25"/>
    </row>
    <row r="192" spans="7:9" x14ac:dyDescent="0.25">
      <c r="G192" s="25"/>
      <c r="H192" s="25"/>
      <c r="I192" s="25"/>
    </row>
    <row r="193" spans="7:9" x14ac:dyDescent="0.25">
      <c r="G193" s="25"/>
      <c r="H193" s="25"/>
      <c r="I193" s="25"/>
    </row>
    <row r="194" spans="7:9" x14ac:dyDescent="0.25">
      <c r="G194" s="25"/>
      <c r="H194" s="25"/>
      <c r="I194" s="25"/>
    </row>
    <row r="195" spans="7:9" x14ac:dyDescent="0.25">
      <c r="G195" s="25"/>
      <c r="H195" s="25"/>
      <c r="I195" s="25"/>
    </row>
    <row r="196" spans="7:9" x14ac:dyDescent="0.25">
      <c r="G196" s="25"/>
      <c r="H196" s="25"/>
      <c r="I196" s="25"/>
    </row>
    <row r="197" spans="7:9" x14ac:dyDescent="0.25">
      <c r="G197" s="25"/>
      <c r="H197" s="25"/>
      <c r="I197" s="25"/>
    </row>
    <row r="198" spans="7:9" x14ac:dyDescent="0.25">
      <c r="G198" s="25"/>
      <c r="H198" s="25"/>
      <c r="I198" s="25"/>
    </row>
    <row r="199" spans="7:9" x14ac:dyDescent="0.25">
      <c r="G199" s="25"/>
      <c r="H199" s="25"/>
      <c r="I199" s="25"/>
    </row>
    <row r="200" spans="7:9" x14ac:dyDescent="0.25">
      <c r="G200" s="25"/>
      <c r="H200" s="25"/>
      <c r="I200" s="25"/>
    </row>
    <row r="201" spans="7:9" x14ac:dyDescent="0.25">
      <c r="G201" s="25"/>
      <c r="H201" s="25"/>
      <c r="I201" s="25"/>
    </row>
    <row r="202" spans="7:9" x14ac:dyDescent="0.25">
      <c r="G202" s="25"/>
      <c r="H202" s="25"/>
      <c r="I202" s="25"/>
    </row>
    <row r="203" spans="7:9" x14ac:dyDescent="0.25">
      <c r="G203" s="25"/>
      <c r="H203" s="25"/>
      <c r="I203" s="25"/>
    </row>
    <row r="204" spans="7:9" x14ac:dyDescent="0.25">
      <c r="G204" s="25"/>
      <c r="H204" s="25"/>
      <c r="I204" s="25"/>
    </row>
    <row r="205" spans="7:9" x14ac:dyDescent="0.25">
      <c r="G205" s="25"/>
      <c r="H205" s="25"/>
      <c r="I205" s="25"/>
    </row>
    <row r="206" spans="7:9" x14ac:dyDescent="0.25">
      <c r="G206" s="25"/>
      <c r="H206" s="25"/>
      <c r="I206" s="25"/>
    </row>
    <row r="207" spans="7:9" x14ac:dyDescent="0.25">
      <c r="G207" s="25"/>
      <c r="H207" s="25"/>
      <c r="I207" s="25"/>
    </row>
    <row r="208" spans="7:9" x14ac:dyDescent="0.25">
      <c r="G208" s="25"/>
      <c r="H208" s="25"/>
      <c r="I208" s="25"/>
    </row>
    <row r="209" spans="7:9" x14ac:dyDescent="0.25">
      <c r="G209" s="25"/>
      <c r="H209" s="25"/>
      <c r="I209" s="25"/>
    </row>
    <row r="210" spans="7:9" x14ac:dyDescent="0.25">
      <c r="G210" s="25"/>
      <c r="H210" s="25"/>
      <c r="I210" s="25"/>
    </row>
    <row r="211" spans="7:9" x14ac:dyDescent="0.25">
      <c r="G211" s="25"/>
      <c r="H211" s="25"/>
      <c r="I211" s="25"/>
    </row>
    <row r="212" spans="7:9" x14ac:dyDescent="0.25">
      <c r="G212" s="25"/>
      <c r="H212" s="25"/>
      <c r="I212" s="25"/>
    </row>
    <row r="213" spans="7:9" x14ac:dyDescent="0.25">
      <c r="G213" s="25"/>
      <c r="H213" s="25"/>
      <c r="I213" s="25"/>
    </row>
    <row r="214" spans="7:9" x14ac:dyDescent="0.25">
      <c r="G214" s="25"/>
      <c r="H214" s="25"/>
      <c r="I214" s="25"/>
    </row>
    <row r="215" spans="7:9" x14ac:dyDescent="0.25">
      <c r="G215" s="25"/>
      <c r="H215" s="25"/>
      <c r="I215" s="25"/>
    </row>
    <row r="216" spans="7:9" x14ac:dyDescent="0.25">
      <c r="G216" s="25"/>
      <c r="H216" s="25"/>
      <c r="I216" s="25"/>
    </row>
    <row r="217" spans="7:9" x14ac:dyDescent="0.25">
      <c r="G217" s="25"/>
      <c r="H217" s="25"/>
      <c r="I217" s="25"/>
    </row>
    <row r="218" spans="7:9" x14ac:dyDescent="0.25">
      <c r="G218" s="25"/>
      <c r="H218" s="25"/>
      <c r="I218" s="25"/>
    </row>
    <row r="219" spans="7:9" x14ac:dyDescent="0.25">
      <c r="G219" s="25"/>
      <c r="H219" s="25"/>
      <c r="I219" s="25"/>
    </row>
    <row r="220" spans="7:9" x14ac:dyDescent="0.25">
      <c r="G220" s="25"/>
      <c r="H220" s="25"/>
      <c r="I220" s="25"/>
    </row>
    <row r="221" spans="7:9" x14ac:dyDescent="0.25">
      <c r="G221" s="25"/>
      <c r="H221" s="25"/>
      <c r="I221" s="25"/>
    </row>
    <row r="222" spans="7:9" x14ac:dyDescent="0.25">
      <c r="G222" s="25"/>
      <c r="H222" s="25"/>
      <c r="I222" s="25"/>
    </row>
    <row r="223" spans="7:9" x14ac:dyDescent="0.25">
      <c r="G223" s="25"/>
      <c r="H223" s="25"/>
      <c r="I223" s="25"/>
    </row>
    <row r="224" spans="7:9" x14ac:dyDescent="0.25">
      <c r="G224" s="25"/>
      <c r="H224" s="25"/>
      <c r="I224" s="25"/>
    </row>
    <row r="225" spans="7:9" x14ac:dyDescent="0.25">
      <c r="G225" s="25"/>
      <c r="H225" s="25"/>
      <c r="I225" s="25"/>
    </row>
    <row r="226" spans="7:9" x14ac:dyDescent="0.25">
      <c r="G226" s="25"/>
      <c r="H226" s="25"/>
      <c r="I226" s="25"/>
    </row>
    <row r="227" spans="7:9" x14ac:dyDescent="0.25">
      <c r="G227" s="25"/>
      <c r="H227" s="25"/>
      <c r="I227" s="25"/>
    </row>
    <row r="228" spans="7:9" x14ac:dyDescent="0.25">
      <c r="G228" s="25"/>
      <c r="H228" s="25"/>
      <c r="I228" s="25"/>
    </row>
    <row r="229" spans="7:9" x14ac:dyDescent="0.25">
      <c r="G229" s="25"/>
      <c r="H229" s="25"/>
      <c r="I229" s="25"/>
    </row>
    <row r="230" spans="7:9" x14ac:dyDescent="0.25">
      <c r="G230" s="25"/>
      <c r="H230" s="25"/>
      <c r="I230" s="25"/>
    </row>
    <row r="231" spans="7:9" x14ac:dyDescent="0.25">
      <c r="G231" s="25"/>
      <c r="H231" s="25"/>
      <c r="I231" s="25"/>
    </row>
    <row r="232" spans="7:9" x14ac:dyDescent="0.25">
      <c r="G232" s="25"/>
      <c r="H232" s="25"/>
      <c r="I232" s="25"/>
    </row>
    <row r="233" spans="7:9" x14ac:dyDescent="0.25">
      <c r="G233" s="25"/>
      <c r="H233" s="25"/>
      <c r="I233" s="25"/>
    </row>
    <row r="234" spans="7:9" x14ac:dyDescent="0.25">
      <c r="G234" s="25"/>
      <c r="H234" s="25"/>
      <c r="I234" s="25"/>
    </row>
    <row r="235" spans="7:9" x14ac:dyDescent="0.25">
      <c r="G235" s="25"/>
      <c r="H235" s="25"/>
      <c r="I235" s="25"/>
    </row>
    <row r="236" spans="7:9" x14ac:dyDescent="0.25">
      <c r="G236" s="25"/>
      <c r="H236" s="25"/>
      <c r="I236" s="25"/>
    </row>
    <row r="237" spans="7:9" x14ac:dyDescent="0.25">
      <c r="G237" s="25"/>
      <c r="H237" s="25"/>
      <c r="I237" s="25"/>
    </row>
    <row r="238" spans="7:9" x14ac:dyDescent="0.25">
      <c r="G238" s="25"/>
      <c r="H238" s="25"/>
      <c r="I238" s="25"/>
    </row>
    <row r="239" spans="7:9" x14ac:dyDescent="0.25">
      <c r="G239" s="25"/>
      <c r="H239" s="25"/>
      <c r="I239" s="25"/>
    </row>
    <row r="240" spans="7:9" x14ac:dyDescent="0.25">
      <c r="G240" s="25"/>
      <c r="H240" s="25"/>
      <c r="I240" s="25"/>
    </row>
    <row r="241" spans="7:9" x14ac:dyDescent="0.25">
      <c r="G241" s="25"/>
      <c r="H241" s="25"/>
      <c r="I241" s="25"/>
    </row>
    <row r="242" spans="7:9" x14ac:dyDescent="0.25">
      <c r="G242" s="25"/>
      <c r="H242" s="25"/>
      <c r="I242" s="25"/>
    </row>
    <row r="243" spans="7:9" x14ac:dyDescent="0.25">
      <c r="G243" s="25"/>
      <c r="H243" s="25"/>
      <c r="I243" s="25"/>
    </row>
    <row r="244" spans="7:9" x14ac:dyDescent="0.25">
      <c r="G244" s="25"/>
      <c r="H244" s="25"/>
      <c r="I244" s="25"/>
    </row>
    <row r="245" spans="7:9" x14ac:dyDescent="0.25">
      <c r="G245" s="25"/>
      <c r="H245" s="25"/>
      <c r="I245" s="25"/>
    </row>
    <row r="246" spans="7:9" x14ac:dyDescent="0.25">
      <c r="G246" s="25"/>
      <c r="H246" s="25"/>
      <c r="I246" s="25"/>
    </row>
    <row r="247" spans="7:9" x14ac:dyDescent="0.25">
      <c r="G247" s="25"/>
      <c r="H247" s="25"/>
      <c r="I247" s="25"/>
    </row>
    <row r="248" spans="7:9" x14ac:dyDescent="0.25">
      <c r="G248" s="25"/>
      <c r="H248" s="25"/>
      <c r="I248" s="25"/>
    </row>
    <row r="249" spans="7:9" x14ac:dyDescent="0.25">
      <c r="G249" s="25"/>
      <c r="H249" s="25"/>
      <c r="I249" s="25"/>
    </row>
    <row r="250" spans="7:9" x14ac:dyDescent="0.25">
      <c r="G250" s="25"/>
      <c r="H250" s="25"/>
      <c r="I250" s="25"/>
    </row>
    <row r="251" spans="7:9" x14ac:dyDescent="0.25">
      <c r="G251" s="25"/>
      <c r="H251" s="25"/>
      <c r="I251" s="25"/>
    </row>
    <row r="252" spans="7:9" x14ac:dyDescent="0.25">
      <c r="G252" s="25"/>
      <c r="H252" s="25"/>
      <c r="I252" s="25"/>
    </row>
    <row r="253" spans="7:9" x14ac:dyDescent="0.25">
      <c r="G253" s="25"/>
      <c r="H253" s="25"/>
      <c r="I253" s="25"/>
    </row>
    <row r="254" spans="7:9" x14ac:dyDescent="0.25">
      <c r="G254" s="25"/>
      <c r="H254" s="25"/>
      <c r="I254" s="25"/>
    </row>
    <row r="255" spans="7:9" x14ac:dyDescent="0.25">
      <c r="G255" s="25"/>
      <c r="H255" s="25"/>
      <c r="I255" s="25"/>
    </row>
    <row r="256" spans="7:9" x14ac:dyDescent="0.25">
      <c r="G256" s="25"/>
      <c r="H256" s="25"/>
      <c r="I256" s="25"/>
    </row>
    <row r="257" spans="7:9" x14ac:dyDescent="0.25">
      <c r="G257" s="25"/>
      <c r="H257" s="25"/>
      <c r="I257" s="25"/>
    </row>
    <row r="258" spans="7:9" x14ac:dyDescent="0.25">
      <c r="G258" s="25"/>
      <c r="H258" s="25"/>
      <c r="I258" s="25"/>
    </row>
    <row r="259" spans="7:9" x14ac:dyDescent="0.25">
      <c r="G259" s="25"/>
      <c r="H259" s="25"/>
      <c r="I259" s="25"/>
    </row>
    <row r="260" spans="7:9" x14ac:dyDescent="0.25">
      <c r="G260" s="25"/>
      <c r="H260" s="25"/>
      <c r="I260" s="25"/>
    </row>
    <row r="261" spans="7:9" x14ac:dyDescent="0.25">
      <c r="G261" s="25"/>
      <c r="H261" s="25"/>
      <c r="I261" s="25"/>
    </row>
    <row r="262" spans="7:9" x14ac:dyDescent="0.25">
      <c r="G262" s="25"/>
      <c r="H262" s="25"/>
      <c r="I262" s="25"/>
    </row>
    <row r="263" spans="7:9" x14ac:dyDescent="0.25">
      <c r="G263" s="25"/>
      <c r="H263" s="25"/>
      <c r="I263" s="25"/>
    </row>
    <row r="264" spans="7:9" x14ac:dyDescent="0.25">
      <c r="G264" s="25"/>
      <c r="H264" s="25"/>
      <c r="I264" s="25"/>
    </row>
    <row r="265" spans="7:9" x14ac:dyDescent="0.25">
      <c r="G265" s="25"/>
      <c r="H265" s="25"/>
      <c r="I265" s="25"/>
    </row>
    <row r="266" spans="7:9" x14ac:dyDescent="0.25">
      <c r="G266" s="25"/>
      <c r="H266" s="25"/>
      <c r="I266" s="25"/>
    </row>
    <row r="267" spans="7:9" x14ac:dyDescent="0.25">
      <c r="G267" s="25"/>
      <c r="H267" s="25"/>
      <c r="I267" s="25"/>
    </row>
    <row r="268" spans="7:9" x14ac:dyDescent="0.25">
      <c r="G268" s="25"/>
      <c r="H268" s="25"/>
      <c r="I268" s="25"/>
    </row>
    <row r="269" spans="7:9" x14ac:dyDescent="0.25">
      <c r="G269" s="25"/>
      <c r="H269" s="25"/>
      <c r="I269" s="25"/>
    </row>
    <row r="270" spans="7:9" x14ac:dyDescent="0.25">
      <c r="G270" s="25"/>
      <c r="H270" s="25"/>
      <c r="I270" s="25"/>
    </row>
    <row r="271" spans="7:9" x14ac:dyDescent="0.25">
      <c r="G271" s="25"/>
      <c r="H271" s="25"/>
      <c r="I271" s="25"/>
    </row>
    <row r="272" spans="7:9" x14ac:dyDescent="0.25">
      <c r="G272" s="25"/>
      <c r="H272" s="25"/>
      <c r="I272" s="25"/>
    </row>
    <row r="273" spans="7:9" x14ac:dyDescent="0.25">
      <c r="G273" s="25"/>
      <c r="H273" s="25"/>
      <c r="I273" s="25"/>
    </row>
    <row r="274" spans="7:9" x14ac:dyDescent="0.25">
      <c r="G274" s="20"/>
      <c r="H274" s="20"/>
      <c r="I274" s="20"/>
    </row>
    <row r="275" spans="7:9" x14ac:dyDescent="0.25">
      <c r="G275" s="20"/>
      <c r="H275" s="20"/>
      <c r="I275" s="20"/>
    </row>
    <row r="276" spans="7:9" x14ac:dyDescent="0.25">
      <c r="G276" s="20"/>
      <c r="H276" s="20"/>
      <c r="I276" s="20"/>
    </row>
    <row r="277" spans="7:9" x14ac:dyDescent="0.25">
      <c r="G277" s="20"/>
      <c r="H277" s="20"/>
      <c r="I277" s="20"/>
    </row>
    <row r="278" spans="7:9" x14ac:dyDescent="0.25">
      <c r="G278" s="20"/>
      <c r="H278" s="20"/>
      <c r="I278" s="20"/>
    </row>
    <row r="279" spans="7:9" x14ac:dyDescent="0.25">
      <c r="G279" s="20"/>
      <c r="H279" s="20"/>
      <c r="I279" s="20"/>
    </row>
    <row r="280" spans="7:9" x14ac:dyDescent="0.25">
      <c r="G280" s="20"/>
      <c r="H280" s="20"/>
      <c r="I280" s="20"/>
    </row>
    <row r="281" spans="7:9" x14ac:dyDescent="0.25">
      <c r="G281" s="20"/>
      <c r="H281" s="20"/>
      <c r="I281" s="20"/>
    </row>
    <row r="282" spans="7:9" x14ac:dyDescent="0.25">
      <c r="G282" s="20"/>
      <c r="H282" s="20"/>
      <c r="I282" s="20"/>
    </row>
    <row r="283" spans="7:9" x14ac:dyDescent="0.25">
      <c r="G283" s="20"/>
      <c r="H283" s="20"/>
      <c r="I283" s="20"/>
    </row>
    <row r="284" spans="7:9" x14ac:dyDescent="0.25">
      <c r="G284" s="20"/>
      <c r="H284" s="20"/>
      <c r="I284" s="20"/>
    </row>
    <row r="285" spans="7:9" x14ac:dyDescent="0.25">
      <c r="G285" s="20"/>
      <c r="H285" s="20"/>
      <c r="I285" s="20"/>
    </row>
    <row r="286" spans="7:9" x14ac:dyDescent="0.25">
      <c r="G286" s="20"/>
      <c r="H286" s="20"/>
      <c r="I286" s="20"/>
    </row>
    <row r="287" spans="7:9" x14ac:dyDescent="0.25">
      <c r="G287" s="20"/>
      <c r="H287" s="20"/>
      <c r="I287" s="20"/>
    </row>
    <row r="288" spans="7:9" x14ac:dyDescent="0.25">
      <c r="G288" s="20"/>
      <c r="H288" s="20"/>
      <c r="I288" s="20"/>
    </row>
    <row r="289" spans="7:9" x14ac:dyDescent="0.25">
      <c r="G289" s="20"/>
      <c r="H289" s="20"/>
      <c r="I289" s="20"/>
    </row>
    <row r="290" spans="7:9" x14ac:dyDescent="0.25">
      <c r="G290" s="20"/>
      <c r="H290" s="20"/>
      <c r="I290" s="20"/>
    </row>
    <row r="291" spans="7:9" x14ac:dyDescent="0.25">
      <c r="G291" s="20"/>
      <c r="H291" s="20"/>
      <c r="I291" s="20"/>
    </row>
    <row r="292" spans="7:9" x14ac:dyDescent="0.25">
      <c r="G292" s="20"/>
      <c r="H292" s="20"/>
      <c r="I292" s="20"/>
    </row>
    <row r="293" spans="7:9" x14ac:dyDescent="0.25">
      <c r="G293" s="20"/>
      <c r="H293" s="20"/>
      <c r="I293" s="20"/>
    </row>
    <row r="294" spans="7:9" x14ac:dyDescent="0.25">
      <c r="G294" s="20"/>
      <c r="H294" s="20"/>
      <c r="I294" s="20"/>
    </row>
    <row r="295" spans="7:9" x14ac:dyDescent="0.25">
      <c r="G295" s="20"/>
      <c r="H295" s="20"/>
      <c r="I295" s="20"/>
    </row>
    <row r="296" spans="7:9" x14ac:dyDescent="0.25">
      <c r="G296" s="20"/>
      <c r="H296" s="20"/>
      <c r="I296" s="20"/>
    </row>
    <row r="297" spans="7:9" x14ac:dyDescent="0.25">
      <c r="G297" s="20"/>
      <c r="H297" s="20"/>
      <c r="I297" s="20"/>
    </row>
    <row r="298" spans="7:9" x14ac:dyDescent="0.25">
      <c r="G298" s="20"/>
      <c r="H298" s="20"/>
      <c r="I298" s="20"/>
    </row>
    <row r="299" spans="7:9" x14ac:dyDescent="0.25">
      <c r="G299" s="20"/>
      <c r="H299" s="20"/>
      <c r="I299" s="20"/>
    </row>
    <row r="300" spans="7:9" x14ac:dyDescent="0.25">
      <c r="G300" s="20"/>
      <c r="H300" s="20"/>
      <c r="I300" s="20"/>
    </row>
    <row r="301" spans="7:9" x14ac:dyDescent="0.25">
      <c r="G301" s="20"/>
      <c r="H301" s="20"/>
      <c r="I301" s="20"/>
    </row>
    <row r="302" spans="7:9" x14ac:dyDescent="0.25">
      <c r="G302" s="20"/>
      <c r="H302" s="20"/>
      <c r="I302" s="20"/>
    </row>
    <row r="303" spans="7:9" x14ac:dyDescent="0.25">
      <c r="G303" s="20"/>
      <c r="H303" s="20"/>
      <c r="I303" s="20"/>
    </row>
    <row r="304" spans="7:9" x14ac:dyDescent="0.25">
      <c r="G304" s="20"/>
      <c r="H304" s="20"/>
      <c r="I304" s="20"/>
    </row>
    <row r="305" spans="7:9" x14ac:dyDescent="0.25">
      <c r="G305" s="20"/>
      <c r="H305" s="20"/>
      <c r="I305" s="20"/>
    </row>
    <row r="306" spans="7:9" x14ac:dyDescent="0.25">
      <c r="G306" s="20"/>
      <c r="H306" s="20"/>
      <c r="I306" s="20"/>
    </row>
    <row r="307" spans="7:9" x14ac:dyDescent="0.25">
      <c r="G307" s="20"/>
      <c r="H307" s="20"/>
      <c r="I307" s="20"/>
    </row>
    <row r="308" spans="7:9" x14ac:dyDescent="0.25">
      <c r="G308" s="20"/>
      <c r="H308" s="20"/>
      <c r="I308" s="20"/>
    </row>
    <row r="309" spans="7:9" x14ac:dyDescent="0.25">
      <c r="G309" s="20"/>
      <c r="H309" s="20"/>
      <c r="I309" s="20"/>
    </row>
    <row r="310" spans="7:9" x14ac:dyDescent="0.25">
      <c r="G310" s="20"/>
      <c r="H310" s="20"/>
      <c r="I310" s="20"/>
    </row>
    <row r="311" spans="7:9" x14ac:dyDescent="0.25">
      <c r="G311" s="20"/>
      <c r="H311" s="20"/>
      <c r="I311" s="20"/>
    </row>
    <row r="312" spans="7:9" x14ac:dyDescent="0.25">
      <c r="G312" s="20"/>
      <c r="H312" s="20"/>
      <c r="I312" s="20"/>
    </row>
    <row r="313" spans="7:9" x14ac:dyDescent="0.25">
      <c r="G313" s="20"/>
      <c r="H313" s="20"/>
      <c r="I313" s="20"/>
    </row>
    <row r="314" spans="7:9" x14ac:dyDescent="0.25">
      <c r="G314" s="20"/>
      <c r="H314" s="20"/>
      <c r="I314" s="20"/>
    </row>
    <row r="315" spans="7:9" x14ac:dyDescent="0.25">
      <c r="G315" s="20"/>
      <c r="H315" s="20"/>
      <c r="I315" s="20"/>
    </row>
    <row r="316" spans="7:9" x14ac:dyDescent="0.25">
      <c r="G316" s="20"/>
      <c r="H316" s="20"/>
      <c r="I316" s="20"/>
    </row>
    <row r="317" spans="7:9" x14ac:dyDescent="0.25">
      <c r="G317" s="20"/>
      <c r="H317" s="20"/>
      <c r="I317" s="20"/>
    </row>
    <row r="318" spans="7:9" x14ac:dyDescent="0.25">
      <c r="G318" s="20"/>
      <c r="H318" s="20"/>
      <c r="I318" s="20"/>
    </row>
    <row r="319" spans="7:9" x14ac:dyDescent="0.25">
      <c r="G319" s="20"/>
      <c r="H319" s="20"/>
      <c r="I319" s="20"/>
    </row>
    <row r="320" spans="7:9" x14ac:dyDescent="0.25">
      <c r="G320" s="20"/>
      <c r="H320" s="20"/>
      <c r="I320" s="20"/>
    </row>
    <row r="321" spans="7:9" x14ac:dyDescent="0.25">
      <c r="G321" s="20"/>
      <c r="H321" s="20"/>
      <c r="I321" s="20"/>
    </row>
    <row r="322" spans="7:9" x14ac:dyDescent="0.25">
      <c r="G322" s="20"/>
      <c r="H322" s="20"/>
      <c r="I322" s="20"/>
    </row>
    <row r="323" spans="7:9" x14ac:dyDescent="0.25">
      <c r="G323" s="20"/>
      <c r="H323" s="20"/>
      <c r="I323" s="20"/>
    </row>
    <row r="324" spans="7:9" x14ac:dyDescent="0.25">
      <c r="G324" s="20"/>
      <c r="H324" s="20"/>
      <c r="I324" s="20"/>
    </row>
    <row r="325" spans="7:9" x14ac:dyDescent="0.25">
      <c r="G325" s="20"/>
      <c r="H325" s="20"/>
      <c r="I325" s="20"/>
    </row>
    <row r="326" spans="7:9" x14ac:dyDescent="0.25">
      <c r="G326" s="20"/>
      <c r="H326" s="20"/>
      <c r="I326" s="20"/>
    </row>
    <row r="327" spans="7:9" x14ac:dyDescent="0.25">
      <c r="G327" s="20"/>
      <c r="H327" s="20"/>
      <c r="I327" s="20"/>
    </row>
    <row r="328" spans="7:9" x14ac:dyDescent="0.25">
      <c r="G328" s="20"/>
      <c r="H328" s="20"/>
      <c r="I328" s="20"/>
    </row>
    <row r="329" spans="7:9" x14ac:dyDescent="0.25">
      <c r="G329" s="20"/>
      <c r="H329" s="20"/>
      <c r="I329" s="20"/>
    </row>
    <row r="330" spans="7:9" x14ac:dyDescent="0.25">
      <c r="G330" s="20"/>
      <c r="H330" s="20"/>
      <c r="I330" s="20"/>
    </row>
    <row r="331" spans="7:9" x14ac:dyDescent="0.25">
      <c r="G331" s="20"/>
      <c r="H331" s="20"/>
      <c r="I331" s="20"/>
    </row>
    <row r="332" spans="7:9" x14ac:dyDescent="0.25">
      <c r="G332" s="20"/>
      <c r="H332" s="20"/>
      <c r="I332" s="20"/>
    </row>
    <row r="333" spans="7:9" x14ac:dyDescent="0.25">
      <c r="G333" s="20"/>
      <c r="H333" s="20"/>
      <c r="I333" s="20"/>
    </row>
    <row r="334" spans="7:9" x14ac:dyDescent="0.25">
      <c r="G334" s="20"/>
      <c r="H334" s="20"/>
      <c r="I334" s="20"/>
    </row>
    <row r="335" spans="7:9" x14ac:dyDescent="0.25">
      <c r="G335" s="20"/>
      <c r="H335" s="20"/>
      <c r="I335" s="20"/>
    </row>
    <row r="336" spans="7:9" x14ac:dyDescent="0.25">
      <c r="G336" s="20"/>
      <c r="H336" s="20"/>
      <c r="I336" s="20"/>
    </row>
    <row r="337" spans="7:9" x14ac:dyDescent="0.25">
      <c r="G337" s="20"/>
      <c r="H337" s="20"/>
      <c r="I337" s="20"/>
    </row>
    <row r="338" spans="7:9" x14ac:dyDescent="0.25">
      <c r="G338" s="20"/>
      <c r="H338" s="20"/>
      <c r="I338" s="20"/>
    </row>
    <row r="339" spans="7:9" x14ac:dyDescent="0.25">
      <c r="G339" s="20"/>
      <c r="H339" s="20"/>
      <c r="I339" s="20"/>
    </row>
    <row r="340" spans="7:9" x14ac:dyDescent="0.25">
      <c r="G340" s="20"/>
      <c r="H340" s="20"/>
      <c r="I340" s="20"/>
    </row>
    <row r="341" spans="7:9" x14ac:dyDescent="0.25">
      <c r="G341" s="20"/>
      <c r="H341" s="20"/>
      <c r="I341" s="20"/>
    </row>
    <row r="342" spans="7:9" x14ac:dyDescent="0.25">
      <c r="G342" s="20"/>
      <c r="H342" s="20"/>
      <c r="I342" s="20"/>
    </row>
    <row r="343" spans="7:9" x14ac:dyDescent="0.25">
      <c r="G343" s="20"/>
      <c r="H343" s="20"/>
      <c r="I343" s="20"/>
    </row>
    <row r="344" spans="7:9" x14ac:dyDescent="0.25">
      <c r="G344" s="20"/>
      <c r="H344" s="20"/>
      <c r="I344" s="20"/>
    </row>
    <row r="345" spans="7:9" x14ac:dyDescent="0.25">
      <c r="G345" s="20"/>
      <c r="H345" s="20"/>
      <c r="I345" s="20"/>
    </row>
    <row r="346" spans="7:9" x14ac:dyDescent="0.25">
      <c r="G346" s="20"/>
      <c r="H346" s="20"/>
      <c r="I346" s="20"/>
    </row>
    <row r="347" spans="7:9" x14ac:dyDescent="0.25">
      <c r="G347" s="20"/>
      <c r="H347" s="20"/>
      <c r="I347" s="20"/>
    </row>
    <row r="348" spans="7:9" x14ac:dyDescent="0.25">
      <c r="G348" s="20"/>
      <c r="H348" s="20"/>
      <c r="I348" s="20"/>
    </row>
    <row r="349" spans="7:9" x14ac:dyDescent="0.25">
      <c r="G349" s="20"/>
      <c r="H349" s="20"/>
      <c r="I349" s="20"/>
    </row>
    <row r="350" spans="7:9" x14ac:dyDescent="0.25">
      <c r="G350" s="20"/>
      <c r="H350" s="20"/>
      <c r="I350" s="20"/>
    </row>
    <row r="351" spans="7:9" x14ac:dyDescent="0.25">
      <c r="G351" s="20"/>
      <c r="H351" s="20"/>
      <c r="I351" s="20"/>
    </row>
    <row r="352" spans="7:9" x14ac:dyDescent="0.25">
      <c r="G352" s="20"/>
      <c r="H352" s="20"/>
      <c r="I352" s="20"/>
    </row>
    <row r="353" spans="7:9" x14ac:dyDescent="0.25">
      <c r="G353" s="20"/>
      <c r="H353" s="20"/>
      <c r="I353" s="20"/>
    </row>
    <row r="354" spans="7:9" x14ac:dyDescent="0.25">
      <c r="G354" s="20"/>
      <c r="H354" s="20"/>
      <c r="I354" s="20"/>
    </row>
    <row r="355" spans="7:9" x14ac:dyDescent="0.25">
      <c r="G355" s="20"/>
      <c r="H355" s="20"/>
      <c r="I355" s="20"/>
    </row>
    <row r="356" spans="7:9" x14ac:dyDescent="0.25">
      <c r="G356" s="20"/>
      <c r="H356" s="20"/>
      <c r="I356" s="20"/>
    </row>
    <row r="357" spans="7:9" x14ac:dyDescent="0.25">
      <c r="G357" s="20"/>
      <c r="H357" s="20"/>
      <c r="I357" s="20"/>
    </row>
    <row r="358" spans="7:9" x14ac:dyDescent="0.25">
      <c r="G358" s="20"/>
      <c r="H358" s="20"/>
      <c r="I358" s="20"/>
    </row>
    <row r="359" spans="7:9" x14ac:dyDescent="0.25">
      <c r="G359" s="20"/>
      <c r="H359" s="20"/>
      <c r="I359" s="20"/>
    </row>
    <row r="360" spans="7:9" x14ac:dyDescent="0.25">
      <c r="G360" s="20"/>
      <c r="H360" s="20"/>
      <c r="I360" s="20"/>
    </row>
    <row r="361" spans="7:9" x14ac:dyDescent="0.25">
      <c r="G361" s="20"/>
      <c r="H361" s="20"/>
      <c r="I361" s="20"/>
    </row>
    <row r="362" spans="7:9" x14ac:dyDescent="0.25">
      <c r="G362" s="20"/>
      <c r="H362" s="20"/>
      <c r="I362" s="20"/>
    </row>
    <row r="363" spans="7:9" x14ac:dyDescent="0.25">
      <c r="G363" s="20"/>
      <c r="H363" s="20"/>
      <c r="I363" s="20"/>
    </row>
    <row r="364" spans="7:9" x14ac:dyDescent="0.25">
      <c r="G364" s="20"/>
      <c r="H364" s="20"/>
      <c r="I364" s="20"/>
    </row>
    <row r="365" spans="7:9" x14ac:dyDescent="0.25">
      <c r="G365" s="20"/>
      <c r="H365" s="20"/>
      <c r="I365" s="20"/>
    </row>
    <row r="366" spans="7:9" x14ac:dyDescent="0.25">
      <c r="G366" s="20"/>
      <c r="H366" s="20"/>
      <c r="I366" s="20"/>
    </row>
    <row r="367" spans="7:9" x14ac:dyDescent="0.25">
      <c r="G367" s="20"/>
      <c r="H367" s="20"/>
      <c r="I367" s="20"/>
    </row>
    <row r="368" spans="7:9" x14ac:dyDescent="0.25">
      <c r="G368" s="20"/>
      <c r="H368" s="20"/>
      <c r="I368" s="20"/>
    </row>
    <row r="369" spans="7:9" x14ac:dyDescent="0.25">
      <c r="G369" s="20"/>
      <c r="H369" s="20"/>
      <c r="I369" s="20"/>
    </row>
    <row r="370" spans="7:9" x14ac:dyDescent="0.25">
      <c r="G370" s="20"/>
      <c r="H370" s="20"/>
      <c r="I370" s="20"/>
    </row>
    <row r="371" spans="7:9" x14ac:dyDescent="0.25">
      <c r="G371" s="20"/>
      <c r="H371" s="20"/>
      <c r="I371" s="20"/>
    </row>
    <row r="372" spans="7:9" x14ac:dyDescent="0.25">
      <c r="G372" s="20"/>
      <c r="H372" s="20"/>
      <c r="I372" s="20"/>
    </row>
    <row r="373" spans="7:9" x14ac:dyDescent="0.25">
      <c r="G373" s="20"/>
      <c r="H373" s="20"/>
      <c r="I373" s="20"/>
    </row>
    <row r="374" spans="7:9" x14ac:dyDescent="0.25">
      <c r="G374" s="20"/>
      <c r="H374" s="20"/>
      <c r="I374" s="20"/>
    </row>
    <row r="375" spans="7:9" x14ac:dyDescent="0.25">
      <c r="G375" s="20"/>
      <c r="H375" s="20"/>
      <c r="I375" s="20"/>
    </row>
    <row r="376" spans="7:9" x14ac:dyDescent="0.25">
      <c r="G376" s="20"/>
      <c r="H376" s="20"/>
      <c r="I376" s="20"/>
    </row>
    <row r="377" spans="7:9" x14ac:dyDescent="0.25">
      <c r="G377" s="20"/>
      <c r="H377" s="20"/>
      <c r="I377" s="20"/>
    </row>
    <row r="378" spans="7:9" x14ac:dyDescent="0.25">
      <c r="G378" s="20"/>
      <c r="H378" s="20"/>
      <c r="I378" s="20"/>
    </row>
    <row r="379" spans="7:9" x14ac:dyDescent="0.25">
      <c r="G379" s="20"/>
      <c r="H379" s="20"/>
      <c r="I379" s="20"/>
    </row>
    <row r="380" spans="7:9" x14ac:dyDescent="0.25">
      <c r="G380" s="20"/>
      <c r="H380" s="20"/>
      <c r="I380" s="20"/>
    </row>
    <row r="381" spans="7:9" x14ac:dyDescent="0.25">
      <c r="G381" s="20"/>
      <c r="H381" s="20"/>
      <c r="I381" s="20"/>
    </row>
    <row r="382" spans="7:9" x14ac:dyDescent="0.25">
      <c r="G382" s="20"/>
      <c r="H382" s="20"/>
      <c r="I382" s="20"/>
    </row>
    <row r="383" spans="7:9" x14ac:dyDescent="0.25">
      <c r="G383" s="20"/>
      <c r="H383" s="20"/>
      <c r="I383" s="20"/>
    </row>
    <row r="384" spans="7:9" x14ac:dyDescent="0.25">
      <c r="G384" s="20"/>
      <c r="H384" s="20"/>
      <c r="I384" s="20"/>
    </row>
    <row r="385" spans="7:9" x14ac:dyDescent="0.25">
      <c r="G385" s="20"/>
      <c r="H385" s="20"/>
      <c r="I385" s="20"/>
    </row>
    <row r="386" spans="7:9" x14ac:dyDescent="0.25">
      <c r="G386" s="20"/>
      <c r="H386" s="20"/>
      <c r="I386" s="20"/>
    </row>
    <row r="387" spans="7:9" x14ac:dyDescent="0.25">
      <c r="G387" s="20"/>
      <c r="H387" s="20"/>
      <c r="I387" s="20"/>
    </row>
    <row r="388" spans="7:9" x14ac:dyDescent="0.25">
      <c r="G388" s="20"/>
      <c r="H388" s="20"/>
      <c r="I388" s="20"/>
    </row>
    <row r="389" spans="7:9" x14ac:dyDescent="0.25">
      <c r="G389" s="20"/>
      <c r="H389" s="20"/>
      <c r="I389" s="20"/>
    </row>
    <row r="390" spans="7:9" x14ac:dyDescent="0.25">
      <c r="G390" s="20"/>
      <c r="H390" s="20"/>
      <c r="I390" s="20"/>
    </row>
    <row r="391" spans="7:9" x14ac:dyDescent="0.25">
      <c r="G391" s="20"/>
      <c r="H391" s="20"/>
      <c r="I391" s="20"/>
    </row>
    <row r="392" spans="7:9" x14ac:dyDescent="0.25">
      <c r="G392" s="20"/>
      <c r="H392" s="20"/>
      <c r="I392" s="20"/>
    </row>
    <row r="393" spans="7:9" x14ac:dyDescent="0.25">
      <c r="G393" s="20"/>
      <c r="H393" s="20"/>
      <c r="I393" s="20"/>
    </row>
    <row r="394" spans="7:9" x14ac:dyDescent="0.25">
      <c r="G394" s="20"/>
      <c r="H394" s="20"/>
      <c r="I394" s="20"/>
    </row>
    <row r="395" spans="7:9" x14ac:dyDescent="0.25">
      <c r="G395" s="20"/>
      <c r="H395" s="20"/>
      <c r="I395" s="20"/>
    </row>
    <row r="396" spans="7:9" x14ac:dyDescent="0.25">
      <c r="G396" s="20"/>
      <c r="H396" s="20"/>
      <c r="I396" s="20"/>
    </row>
    <row r="397" spans="7:9" x14ac:dyDescent="0.25">
      <c r="G397" s="20"/>
      <c r="H397" s="20"/>
      <c r="I397" s="20"/>
    </row>
    <row r="398" spans="7:9" x14ac:dyDescent="0.25">
      <c r="G398" s="20"/>
      <c r="H398" s="20"/>
      <c r="I398" s="20"/>
    </row>
    <row r="399" spans="7:9" x14ac:dyDescent="0.25">
      <c r="G399" s="20"/>
      <c r="H399" s="20"/>
      <c r="I399" s="20"/>
    </row>
    <row r="400" spans="7:9" x14ac:dyDescent="0.25">
      <c r="G400" s="20"/>
      <c r="H400" s="20"/>
      <c r="I400" s="20"/>
    </row>
    <row r="401" spans="7:9" x14ac:dyDescent="0.25">
      <c r="G401" s="20"/>
      <c r="H401" s="20"/>
      <c r="I401" s="20"/>
    </row>
    <row r="402" spans="7:9" x14ac:dyDescent="0.25">
      <c r="G402" s="20"/>
      <c r="H402" s="20"/>
      <c r="I402" s="20"/>
    </row>
    <row r="403" spans="7:9" x14ac:dyDescent="0.25">
      <c r="G403" s="20"/>
      <c r="H403" s="20"/>
      <c r="I403" s="20"/>
    </row>
    <row r="404" spans="7:9" x14ac:dyDescent="0.25">
      <c r="G404" s="20"/>
      <c r="H404" s="20"/>
      <c r="I404" s="20"/>
    </row>
    <row r="405" spans="7:9" x14ac:dyDescent="0.25">
      <c r="G405" s="20"/>
      <c r="H405" s="20"/>
      <c r="I405" s="20"/>
    </row>
    <row r="406" spans="7:9" x14ac:dyDescent="0.25">
      <c r="G406" s="20"/>
      <c r="H406" s="20"/>
      <c r="I406" s="20"/>
    </row>
    <row r="407" spans="7:9" x14ac:dyDescent="0.25">
      <c r="G407" s="20"/>
      <c r="H407" s="20"/>
      <c r="I407" s="20"/>
    </row>
    <row r="408" spans="7:9" x14ac:dyDescent="0.25">
      <c r="G408" s="20"/>
      <c r="H408" s="20"/>
      <c r="I408" s="20"/>
    </row>
    <row r="409" spans="7:9" x14ac:dyDescent="0.25">
      <c r="G409" s="20"/>
      <c r="H409" s="20"/>
      <c r="I409" s="20"/>
    </row>
    <row r="410" spans="7:9" x14ac:dyDescent="0.25">
      <c r="G410" s="20"/>
      <c r="H410" s="20"/>
      <c r="I410" s="20"/>
    </row>
    <row r="411" spans="7:9" x14ac:dyDescent="0.25">
      <c r="G411" s="20"/>
      <c r="H411" s="20"/>
      <c r="I411" s="20"/>
    </row>
    <row r="412" spans="7:9" x14ac:dyDescent="0.25">
      <c r="G412" s="20"/>
      <c r="H412" s="20"/>
      <c r="I412" s="20"/>
    </row>
    <row r="413" spans="7:9" x14ac:dyDescent="0.25">
      <c r="G413" s="20"/>
      <c r="H413" s="20"/>
      <c r="I413" s="20"/>
    </row>
    <row r="414" spans="7:9" x14ac:dyDescent="0.25">
      <c r="G414" s="20"/>
      <c r="H414" s="20"/>
      <c r="I414" s="20"/>
    </row>
    <row r="415" spans="7:9" x14ac:dyDescent="0.25">
      <c r="G415" s="20"/>
      <c r="H415" s="20"/>
      <c r="I415" s="20"/>
    </row>
    <row r="416" spans="7:9" x14ac:dyDescent="0.25">
      <c r="G416" s="20"/>
      <c r="H416" s="20"/>
      <c r="I416" s="20"/>
    </row>
    <row r="417" spans="7:9" x14ac:dyDescent="0.25">
      <c r="G417" s="20"/>
      <c r="H417" s="20"/>
      <c r="I417" s="20"/>
    </row>
    <row r="418" spans="7:9" x14ac:dyDescent="0.25">
      <c r="G418" s="20"/>
      <c r="H418" s="20"/>
      <c r="I418" s="20"/>
    </row>
    <row r="419" spans="7:9" x14ac:dyDescent="0.25">
      <c r="G419" s="20"/>
      <c r="H419" s="20"/>
      <c r="I419" s="20"/>
    </row>
    <row r="420" spans="7:9" x14ac:dyDescent="0.25">
      <c r="G420" s="20"/>
      <c r="H420" s="20"/>
      <c r="I420" s="20"/>
    </row>
    <row r="421" spans="7:9" x14ac:dyDescent="0.25">
      <c r="G421" s="20"/>
      <c r="H421" s="20"/>
      <c r="I421" s="20"/>
    </row>
    <row r="422" spans="7:9" x14ac:dyDescent="0.25">
      <c r="G422" s="20"/>
      <c r="H422" s="20"/>
      <c r="I422" s="20"/>
    </row>
    <row r="423" spans="7:9" x14ac:dyDescent="0.25">
      <c r="G423" s="20"/>
      <c r="H423" s="20"/>
      <c r="I423" s="20"/>
    </row>
    <row r="424" spans="7:9" x14ac:dyDescent="0.25">
      <c r="G424" s="20"/>
      <c r="H424" s="20"/>
      <c r="I424" s="20"/>
    </row>
    <row r="425" spans="7:9" x14ac:dyDescent="0.25">
      <c r="G425" s="20"/>
      <c r="H425" s="20"/>
      <c r="I425" s="20"/>
    </row>
    <row r="426" spans="7:9" x14ac:dyDescent="0.25">
      <c r="G426" s="20"/>
      <c r="H426" s="20"/>
      <c r="I426" s="20"/>
    </row>
    <row r="427" spans="7:9" x14ac:dyDescent="0.25">
      <c r="G427" s="20"/>
      <c r="H427" s="20"/>
      <c r="I427" s="20"/>
    </row>
    <row r="428" spans="7:9" x14ac:dyDescent="0.25">
      <c r="G428" s="20"/>
      <c r="H428" s="20"/>
      <c r="I428" s="20"/>
    </row>
    <row r="429" spans="7:9" x14ac:dyDescent="0.25">
      <c r="G429" s="20"/>
      <c r="H429" s="20"/>
      <c r="I429" s="20"/>
    </row>
    <row r="430" spans="7:9" x14ac:dyDescent="0.25">
      <c r="G430" s="20"/>
      <c r="H430" s="20"/>
      <c r="I430" s="20"/>
    </row>
    <row r="431" spans="7:9" x14ac:dyDescent="0.25">
      <c r="G431" s="20"/>
      <c r="H431" s="20"/>
      <c r="I431" s="20"/>
    </row>
    <row r="432" spans="7:9" x14ac:dyDescent="0.25">
      <c r="G432" s="20"/>
      <c r="H432" s="20"/>
      <c r="I432" s="20"/>
    </row>
    <row r="433" spans="7:9" x14ac:dyDescent="0.25">
      <c r="G433" s="20"/>
      <c r="H433" s="20"/>
      <c r="I433" s="20"/>
    </row>
    <row r="434" spans="7:9" x14ac:dyDescent="0.25">
      <c r="G434" s="20"/>
      <c r="H434" s="20"/>
      <c r="I434" s="20"/>
    </row>
    <row r="435" spans="7:9" x14ac:dyDescent="0.25">
      <c r="G435" s="20"/>
      <c r="H435" s="20"/>
      <c r="I435" s="20"/>
    </row>
    <row r="436" spans="7:9" x14ac:dyDescent="0.25">
      <c r="G436" s="20"/>
      <c r="H436" s="20"/>
      <c r="I436" s="20"/>
    </row>
    <row r="437" spans="7:9" x14ac:dyDescent="0.25">
      <c r="G437" s="20"/>
      <c r="H437" s="20"/>
      <c r="I437" s="20"/>
    </row>
    <row r="438" spans="7:9" x14ac:dyDescent="0.25">
      <c r="G438" s="20"/>
      <c r="H438" s="20"/>
      <c r="I438" s="20"/>
    </row>
    <row r="439" spans="7:9" x14ac:dyDescent="0.25">
      <c r="G439" s="20"/>
      <c r="H439" s="20"/>
      <c r="I439" s="20"/>
    </row>
    <row r="440" spans="7:9" x14ac:dyDescent="0.25">
      <c r="G440" s="20"/>
      <c r="H440" s="20"/>
      <c r="I440" s="20"/>
    </row>
    <row r="441" spans="7:9" x14ac:dyDescent="0.25">
      <c r="G441" s="20"/>
      <c r="H441" s="20"/>
      <c r="I441" s="20"/>
    </row>
    <row r="442" spans="7:9" x14ac:dyDescent="0.25">
      <c r="G442" s="20"/>
      <c r="H442" s="20"/>
      <c r="I442" s="20"/>
    </row>
    <row r="443" spans="7:9" x14ac:dyDescent="0.25">
      <c r="G443" s="20"/>
      <c r="H443" s="20"/>
      <c r="I443" s="20"/>
    </row>
    <row r="444" spans="7:9" x14ac:dyDescent="0.25">
      <c r="G444" s="20"/>
      <c r="H444" s="20"/>
      <c r="I444" s="20"/>
    </row>
    <row r="445" spans="7:9" x14ac:dyDescent="0.25">
      <c r="G445" s="20"/>
      <c r="H445" s="20"/>
      <c r="I445" s="20"/>
    </row>
    <row r="446" spans="7:9" x14ac:dyDescent="0.25">
      <c r="G446" s="20"/>
      <c r="H446" s="20"/>
      <c r="I446" s="20"/>
    </row>
    <row r="447" spans="7:9" x14ac:dyDescent="0.25">
      <c r="G447" s="20"/>
      <c r="H447" s="20"/>
      <c r="I447" s="20"/>
    </row>
    <row r="448" spans="7:9" x14ac:dyDescent="0.25">
      <c r="G448" s="20"/>
      <c r="H448" s="20"/>
      <c r="I448" s="20"/>
    </row>
    <row r="449" spans="7:9" x14ac:dyDescent="0.25">
      <c r="G449" s="20"/>
      <c r="H449" s="20"/>
      <c r="I449" s="20"/>
    </row>
    <row r="450" spans="7:9" x14ac:dyDescent="0.25">
      <c r="G450" s="20"/>
      <c r="H450" s="20"/>
      <c r="I450" s="20"/>
    </row>
    <row r="451" spans="7:9" x14ac:dyDescent="0.25">
      <c r="G451" s="20"/>
      <c r="H451" s="20"/>
      <c r="I451" s="20"/>
    </row>
    <row r="452" spans="7:9" x14ac:dyDescent="0.25">
      <c r="G452" s="20"/>
      <c r="H452" s="20"/>
      <c r="I452" s="20"/>
    </row>
    <row r="453" spans="7:9" x14ac:dyDescent="0.25">
      <c r="G453" s="20"/>
      <c r="H453" s="20"/>
      <c r="I453" s="20"/>
    </row>
    <row r="454" spans="7:9" x14ac:dyDescent="0.25">
      <c r="G454" s="20"/>
      <c r="H454" s="20"/>
      <c r="I454" s="20"/>
    </row>
    <row r="455" spans="7:9" x14ac:dyDescent="0.25">
      <c r="G455" s="20"/>
      <c r="H455" s="20"/>
      <c r="I455" s="20"/>
    </row>
    <row r="456" spans="7:9" x14ac:dyDescent="0.25">
      <c r="G456" s="20"/>
      <c r="H456" s="20"/>
      <c r="I456" s="20"/>
    </row>
    <row r="457" spans="7:9" x14ac:dyDescent="0.25">
      <c r="G457" s="20"/>
      <c r="H457" s="20"/>
      <c r="I457" s="20"/>
    </row>
    <row r="458" spans="7:9" x14ac:dyDescent="0.25">
      <c r="G458" s="20"/>
      <c r="H458" s="20"/>
      <c r="I458" s="20"/>
    </row>
    <row r="459" spans="7:9" x14ac:dyDescent="0.25">
      <c r="G459" s="20"/>
      <c r="H459" s="20"/>
      <c r="I459" s="20"/>
    </row>
    <row r="460" spans="7:9" x14ac:dyDescent="0.25">
      <c r="G460" s="20"/>
      <c r="H460" s="20"/>
      <c r="I460" s="20"/>
    </row>
    <row r="461" spans="7:9" x14ac:dyDescent="0.25">
      <c r="G461" s="20"/>
      <c r="H461" s="20"/>
      <c r="I461" s="20"/>
    </row>
    <row r="462" spans="7:9" x14ac:dyDescent="0.25">
      <c r="G462" s="20"/>
      <c r="H462" s="20"/>
      <c r="I462" s="20"/>
    </row>
  </sheetData>
  <mergeCells count="1">
    <mergeCell ref="D2:F2"/>
  </mergeCells>
  <phoneticPr fontId="54" type="noConversion"/>
  <pageMargins left="0.78740157480314965" right="0.78740157480314965" top="0.98425196850393704" bottom="0.98425196850393704" header="0.51181102362204722" footer="0.51181102362204722"/>
  <pageSetup paperSize="9" scale="22" fitToHeight="0" orientation="portrait" horizontalDpi="4294967293" verticalDpi="144" r:id="rId1"/>
  <headerFooter alignWithMargins="0">
    <oddFooter xml:space="preserve">&amp;L&amp;"Arial CE,kurzíva"Wago Elektro s.r.o., Rozvodova 36, 147 00 Praha 4
tel: 261 090 143, fax: 261 090 144 
e-mail: ondrej.dolejs@wago.com, www.wago.com
&amp;C
&amp;RStrana &amp;Pz&amp;N
&amp;"Arial CE,kurzíva"Ceny bez DPH včetně dopravy.
</oddFooter>
  </headerFooter>
  <rowBreaks count="2" manualBreakCount="2">
    <brk id="16" max="4" man="1"/>
    <brk id="3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  <pageSetUpPr fitToPage="1"/>
  </sheetPr>
  <dimension ref="A6:E140"/>
  <sheetViews>
    <sheetView showGridLines="0" workbookViewId="0">
      <pane ySplit="11" topLeftCell="A12" activePane="bottomLeft" state="frozen"/>
      <selection activeCell="C34" sqref="C34"/>
      <selection pane="bottomLeft" activeCell="A6" sqref="A6"/>
    </sheetView>
  </sheetViews>
  <sheetFormatPr defaultRowHeight="13.2" x14ac:dyDescent="0.25"/>
  <cols>
    <col min="1" max="1" width="18.88671875" customWidth="1"/>
    <col min="2" max="2" width="69" customWidth="1"/>
    <col min="3" max="3" width="18.33203125" customWidth="1"/>
    <col min="4" max="4" width="17.6640625" customWidth="1"/>
  </cols>
  <sheetData>
    <row r="6" spans="1:5" ht="21" x14ac:dyDescent="0.4">
      <c r="B6" s="13" t="s">
        <v>238</v>
      </c>
    </row>
    <row r="7" spans="1:5" x14ac:dyDescent="0.25">
      <c r="B7" s="34" t="s">
        <v>196</v>
      </c>
    </row>
    <row r="8" spans="1:5" x14ac:dyDescent="0.25">
      <c r="B8" s="15" t="e">
        <f>+#REF!</f>
        <v>#REF!</v>
      </c>
    </row>
    <row r="9" spans="1:5" x14ac:dyDescent="0.25">
      <c r="C9" s="35" t="e">
        <f>+'750-753 CZ'!#REF!</f>
        <v>#REF!</v>
      </c>
      <c r="D9" s="76" t="e">
        <f>+'750-753 CZ'!#REF!</f>
        <v>#REF!</v>
      </c>
    </row>
    <row r="10" spans="1:5" ht="13.8" x14ac:dyDescent="0.25">
      <c r="C10" s="36">
        <v>0</v>
      </c>
      <c r="D10" s="35" t="e">
        <f>+'750-753 CZ'!#REF!</f>
        <v>#REF!</v>
      </c>
    </row>
    <row r="11" spans="1:5" ht="13.8" x14ac:dyDescent="0.25">
      <c r="A11" s="6" t="s">
        <v>193</v>
      </c>
      <c r="B11" s="6" t="s">
        <v>195</v>
      </c>
      <c r="C11" s="83" t="s">
        <v>194</v>
      </c>
      <c r="D11" s="84" t="s">
        <v>194</v>
      </c>
    </row>
    <row r="12" spans="1:5" ht="13.8" x14ac:dyDescent="0.25">
      <c r="A12" s="2" t="s">
        <v>17</v>
      </c>
      <c r="B12" s="10"/>
      <c r="C12" s="10"/>
    </row>
    <row r="13" spans="1:5" x14ac:dyDescent="0.25">
      <c r="A13" s="5" t="s">
        <v>165</v>
      </c>
      <c r="B13" s="5" t="s">
        <v>243</v>
      </c>
      <c r="C13" s="38">
        <f t="shared" ref="C13:C25" si="0">+D13*(1-C$10)</f>
        <v>13067.3</v>
      </c>
      <c r="D13" s="38">
        <v>13067.3</v>
      </c>
      <c r="E13" s="22"/>
    </row>
    <row r="14" spans="1:5" x14ac:dyDescent="0.25">
      <c r="A14" s="5" t="s">
        <v>185</v>
      </c>
      <c r="B14" s="5" t="s">
        <v>244</v>
      </c>
      <c r="C14" s="38">
        <f t="shared" si="0"/>
        <v>14423</v>
      </c>
      <c r="D14" s="38">
        <v>14423</v>
      </c>
      <c r="E14" s="22"/>
    </row>
    <row r="15" spans="1:5" x14ac:dyDescent="0.25">
      <c r="A15" s="5" t="s">
        <v>186</v>
      </c>
      <c r="B15" s="5" t="s">
        <v>245</v>
      </c>
      <c r="C15" s="38">
        <f t="shared" si="0"/>
        <v>14195.6</v>
      </c>
      <c r="D15" s="38">
        <v>14195.6</v>
      </c>
      <c r="E15" s="22"/>
    </row>
    <row r="16" spans="1:5" x14ac:dyDescent="0.25">
      <c r="A16" s="5" t="s">
        <v>30</v>
      </c>
      <c r="B16" s="5" t="s">
        <v>33</v>
      </c>
      <c r="C16" s="38">
        <f t="shared" si="0"/>
        <v>13528.5</v>
      </c>
      <c r="D16" s="38">
        <v>13528.5</v>
      </c>
      <c r="E16" s="22"/>
    </row>
    <row r="17" spans="1:5" x14ac:dyDescent="0.25">
      <c r="A17" s="5" t="s">
        <v>31</v>
      </c>
      <c r="B17" s="5" t="s">
        <v>55</v>
      </c>
      <c r="C17" s="38">
        <f t="shared" si="0"/>
        <v>14948.5</v>
      </c>
      <c r="D17" s="38">
        <v>14948.5</v>
      </c>
      <c r="E17" s="22"/>
    </row>
    <row r="18" spans="1:5" x14ac:dyDescent="0.25">
      <c r="A18" s="5" t="s">
        <v>32</v>
      </c>
      <c r="B18" s="5" t="s">
        <v>56</v>
      </c>
      <c r="C18" s="38">
        <f t="shared" si="0"/>
        <v>14849.8</v>
      </c>
      <c r="D18" s="38">
        <v>14849.8</v>
      </c>
      <c r="E18" s="22"/>
    </row>
    <row r="19" spans="1:5" x14ac:dyDescent="0.25">
      <c r="A19" s="5" t="s">
        <v>187</v>
      </c>
      <c r="B19" s="5" t="s">
        <v>246</v>
      </c>
      <c r="C19" s="38">
        <f t="shared" si="0"/>
        <v>11329.9</v>
      </c>
      <c r="D19" s="38">
        <v>11329.9</v>
      </c>
      <c r="E19" s="22"/>
    </row>
    <row r="20" spans="1:5" x14ac:dyDescent="0.25">
      <c r="A20" s="5" t="s">
        <v>188</v>
      </c>
      <c r="B20" s="5" t="s">
        <v>247</v>
      </c>
      <c r="C20" s="38">
        <f t="shared" si="0"/>
        <v>13933.9</v>
      </c>
      <c r="D20" s="38">
        <v>13933.9</v>
      </c>
      <c r="E20" s="22"/>
    </row>
    <row r="21" spans="1:5" x14ac:dyDescent="0.25">
      <c r="A21" s="5" t="s">
        <v>189</v>
      </c>
      <c r="B21" s="5" t="s">
        <v>246</v>
      </c>
      <c r="C21" s="38">
        <f t="shared" si="0"/>
        <v>15272.4</v>
      </c>
      <c r="D21" s="38">
        <v>15272.4</v>
      </c>
      <c r="E21" s="22"/>
    </row>
    <row r="22" spans="1:5" x14ac:dyDescent="0.25">
      <c r="A22" s="5" t="s">
        <v>190</v>
      </c>
      <c r="B22" s="5" t="s">
        <v>248</v>
      </c>
      <c r="C22" s="38">
        <f t="shared" si="0"/>
        <v>12801.4</v>
      </c>
      <c r="D22" s="38">
        <v>12801.4</v>
      </c>
      <c r="E22" s="22"/>
    </row>
    <row r="23" spans="1:5" x14ac:dyDescent="0.25">
      <c r="A23" s="5" t="s">
        <v>191</v>
      </c>
      <c r="B23" s="5" t="s">
        <v>249</v>
      </c>
      <c r="C23" s="38">
        <f t="shared" si="0"/>
        <v>9751.2000000000007</v>
      </c>
      <c r="D23" s="38">
        <v>9751.2000000000007</v>
      </c>
      <c r="E23" s="22"/>
    </row>
    <row r="24" spans="1:5" x14ac:dyDescent="0.25">
      <c r="C24" s="1"/>
      <c r="D24" s="1"/>
      <c r="E24" s="22"/>
    </row>
    <row r="25" spans="1:5" x14ac:dyDescent="0.25">
      <c r="A25" s="5" t="s">
        <v>192</v>
      </c>
      <c r="B25" s="5" t="s">
        <v>242</v>
      </c>
      <c r="C25" s="38">
        <f t="shared" si="0"/>
        <v>2510.5</v>
      </c>
      <c r="D25" s="38">
        <v>2510.5</v>
      </c>
      <c r="E25" s="22"/>
    </row>
    <row r="26" spans="1:5" x14ac:dyDescent="0.25">
      <c r="C26" s="1"/>
      <c r="D26" s="1"/>
      <c r="E26" s="22"/>
    </row>
    <row r="27" spans="1:5" x14ac:dyDescent="0.25">
      <c r="C27" s="1"/>
      <c r="D27" s="1"/>
      <c r="E27" s="22"/>
    </row>
    <row r="28" spans="1:5" x14ac:dyDescent="0.25">
      <c r="A28" s="2" t="s">
        <v>285</v>
      </c>
      <c r="C28" s="1"/>
      <c r="D28" s="1"/>
      <c r="E28" s="22"/>
    </row>
    <row r="29" spans="1:5" x14ac:dyDescent="0.25">
      <c r="A29" s="5"/>
      <c r="B29" s="9" t="s">
        <v>16</v>
      </c>
      <c r="C29" s="38">
        <f t="shared" ref="C29:C47" si="1">+D29*(1-C$10)</f>
        <v>0</v>
      </c>
      <c r="D29" s="5"/>
      <c r="E29" s="22"/>
    </row>
    <row r="30" spans="1:5" x14ac:dyDescent="0.25">
      <c r="A30" s="5" t="s">
        <v>234</v>
      </c>
      <c r="B30" s="5"/>
      <c r="C30" s="38">
        <f t="shared" si="1"/>
        <v>0</v>
      </c>
      <c r="D30" s="87">
        <v>0</v>
      </c>
      <c r="E30" s="22"/>
    </row>
    <row r="31" spans="1:5" x14ac:dyDescent="0.25">
      <c r="A31" s="5" t="s">
        <v>198</v>
      </c>
      <c r="B31" s="5"/>
      <c r="C31" s="38">
        <f t="shared" si="1"/>
        <v>0</v>
      </c>
      <c r="D31" s="87">
        <v>0</v>
      </c>
      <c r="E31" s="22"/>
    </row>
    <row r="32" spans="1:5" x14ac:dyDescent="0.25">
      <c r="A32" s="5" t="s">
        <v>166</v>
      </c>
      <c r="B32" s="5" t="s">
        <v>167</v>
      </c>
      <c r="C32" s="38">
        <f t="shared" si="1"/>
        <v>1337.8</v>
      </c>
      <c r="D32" s="4">
        <v>1337.8</v>
      </c>
      <c r="E32" s="22"/>
    </row>
    <row r="33" spans="1:5" x14ac:dyDescent="0.25">
      <c r="A33" s="5" t="s">
        <v>168</v>
      </c>
      <c r="B33" s="5" t="s">
        <v>169</v>
      </c>
      <c r="C33" s="38">
        <f t="shared" si="1"/>
        <v>1348.34</v>
      </c>
      <c r="D33" s="4">
        <v>1348.34</v>
      </c>
      <c r="E33" s="22"/>
    </row>
    <row r="34" spans="1:5" x14ac:dyDescent="0.25">
      <c r="A34" s="5" t="s">
        <v>170</v>
      </c>
      <c r="B34" s="5" t="s">
        <v>171</v>
      </c>
      <c r="C34" s="38">
        <f t="shared" si="1"/>
        <v>2418.6</v>
      </c>
      <c r="D34" s="4">
        <v>2418.6</v>
      </c>
      <c r="E34" s="22"/>
    </row>
    <row r="35" spans="1:5" x14ac:dyDescent="0.25">
      <c r="A35" s="5" t="s">
        <v>199</v>
      </c>
      <c r="B35" s="5"/>
      <c r="C35" s="38">
        <f t="shared" si="1"/>
        <v>0</v>
      </c>
      <c r="D35" s="87">
        <v>0</v>
      </c>
      <c r="E35" s="22"/>
    </row>
    <row r="36" spans="1:5" x14ac:dyDescent="0.25">
      <c r="A36" s="5" t="s">
        <v>200</v>
      </c>
      <c r="B36" s="5"/>
      <c r="C36" s="38">
        <f t="shared" si="1"/>
        <v>0</v>
      </c>
      <c r="D36" s="87">
        <v>0</v>
      </c>
      <c r="E36" s="22"/>
    </row>
    <row r="37" spans="1:5" x14ac:dyDescent="0.25">
      <c r="A37" s="5" t="s">
        <v>201</v>
      </c>
      <c r="B37" s="5"/>
      <c r="C37" s="38">
        <f t="shared" si="1"/>
        <v>0</v>
      </c>
      <c r="D37" s="87">
        <v>0</v>
      </c>
      <c r="E37" s="22"/>
    </row>
    <row r="38" spans="1:5" x14ac:dyDescent="0.25">
      <c r="A38" s="5" t="s">
        <v>202</v>
      </c>
      <c r="B38" s="5"/>
      <c r="C38" s="38">
        <f t="shared" si="1"/>
        <v>0</v>
      </c>
      <c r="D38" s="87">
        <v>0</v>
      </c>
      <c r="E38" s="22"/>
    </row>
    <row r="39" spans="1:5" x14ac:dyDescent="0.25">
      <c r="A39" s="5" t="s">
        <v>203</v>
      </c>
      <c r="B39" s="5"/>
      <c r="C39" s="38">
        <f t="shared" si="1"/>
        <v>0</v>
      </c>
      <c r="D39" s="87">
        <v>0</v>
      </c>
      <c r="E39" s="22"/>
    </row>
    <row r="40" spans="1:5" x14ac:dyDescent="0.25">
      <c r="A40" s="5" t="s">
        <v>204</v>
      </c>
      <c r="B40" s="5"/>
      <c r="C40" s="38">
        <f t="shared" si="1"/>
        <v>0</v>
      </c>
      <c r="D40" s="87">
        <v>0</v>
      </c>
      <c r="E40" s="22"/>
    </row>
    <row r="41" spans="1:5" x14ac:dyDescent="0.25">
      <c r="A41" s="5" t="s">
        <v>59</v>
      </c>
      <c r="B41" s="5" t="s">
        <v>60</v>
      </c>
      <c r="C41" s="38">
        <f t="shared" si="1"/>
        <v>828</v>
      </c>
      <c r="D41" s="38">
        <v>828</v>
      </c>
      <c r="E41" s="22"/>
    </row>
    <row r="42" spans="1:5" x14ac:dyDescent="0.25">
      <c r="A42" s="5" t="s">
        <v>205</v>
      </c>
      <c r="B42" s="5"/>
      <c r="C42" s="38">
        <f t="shared" si="1"/>
        <v>0</v>
      </c>
      <c r="D42" s="87">
        <v>0</v>
      </c>
      <c r="E42" s="22"/>
    </row>
    <row r="43" spans="1:5" x14ac:dyDescent="0.25">
      <c r="A43" s="5" t="s">
        <v>206</v>
      </c>
      <c r="B43" s="5"/>
      <c r="C43" s="38">
        <f t="shared" si="1"/>
        <v>0</v>
      </c>
      <c r="D43" s="87">
        <v>0</v>
      </c>
      <c r="E43" s="22"/>
    </row>
    <row r="44" spans="1:5" x14ac:dyDescent="0.25">
      <c r="A44" s="5" t="s">
        <v>207</v>
      </c>
      <c r="B44" s="5"/>
      <c r="C44" s="38">
        <f t="shared" si="1"/>
        <v>0</v>
      </c>
      <c r="D44" s="87">
        <v>0</v>
      </c>
      <c r="E44" s="22"/>
    </row>
    <row r="45" spans="1:5" x14ac:dyDescent="0.25">
      <c r="A45" s="5" t="s">
        <v>208</v>
      </c>
      <c r="B45" s="5"/>
      <c r="C45" s="38">
        <f t="shared" si="1"/>
        <v>0</v>
      </c>
      <c r="D45" s="87">
        <v>0</v>
      </c>
      <c r="E45" s="22"/>
    </row>
    <row r="46" spans="1:5" x14ac:dyDescent="0.25">
      <c r="A46" s="5" t="s">
        <v>172</v>
      </c>
      <c r="B46" s="5" t="s">
        <v>173</v>
      </c>
      <c r="C46" s="38">
        <f t="shared" si="1"/>
        <v>3243.2</v>
      </c>
      <c r="D46" s="4">
        <v>3243.2</v>
      </c>
      <c r="E46" s="22"/>
    </row>
    <row r="47" spans="1:5" x14ac:dyDescent="0.25">
      <c r="A47" s="5" t="s">
        <v>209</v>
      </c>
      <c r="B47" s="5"/>
      <c r="C47" s="38">
        <f t="shared" si="1"/>
        <v>0</v>
      </c>
      <c r="D47" s="87">
        <v>0</v>
      </c>
      <c r="E47" s="22"/>
    </row>
    <row r="48" spans="1:5" x14ac:dyDescent="0.25">
      <c r="A48" s="88" t="s">
        <v>4</v>
      </c>
      <c r="E48" s="22"/>
    </row>
    <row r="49" spans="1:5" x14ac:dyDescent="0.25">
      <c r="E49" s="22"/>
    </row>
    <row r="50" spans="1:5" x14ac:dyDescent="0.25">
      <c r="E50" s="22"/>
    </row>
    <row r="51" spans="1:5" ht="26.4" x14ac:dyDescent="0.25">
      <c r="A51" s="7"/>
      <c r="B51" s="11" t="s">
        <v>14</v>
      </c>
      <c r="C51" s="8"/>
      <c r="D51" s="8"/>
      <c r="E51" s="22"/>
    </row>
    <row r="52" spans="1:5" x14ac:dyDescent="0.25">
      <c r="A52" s="5" t="s">
        <v>210</v>
      </c>
      <c r="B52" s="5"/>
      <c r="C52" s="38">
        <f t="shared" ref="C52:C72" si="2">+D52*(1-C$10)</f>
        <v>300.3</v>
      </c>
      <c r="D52" s="38">
        <v>300.3</v>
      </c>
      <c r="E52" s="22"/>
    </row>
    <row r="53" spans="1:5" x14ac:dyDescent="0.25">
      <c r="A53" s="5" t="s">
        <v>211</v>
      </c>
      <c r="B53" s="5"/>
      <c r="C53" s="38">
        <f t="shared" si="2"/>
        <v>348.8</v>
      </c>
      <c r="D53" s="38">
        <v>348.8</v>
      </c>
      <c r="E53" s="22"/>
    </row>
    <row r="54" spans="1:5" x14ac:dyDescent="0.25">
      <c r="A54" s="5" t="s">
        <v>212</v>
      </c>
      <c r="B54" s="5"/>
      <c r="C54" s="38">
        <f t="shared" si="2"/>
        <v>429.4</v>
      </c>
      <c r="D54" s="38">
        <v>429.4</v>
      </c>
      <c r="E54" s="22"/>
    </row>
    <row r="55" spans="1:5" x14ac:dyDescent="0.25">
      <c r="A55" s="5" t="s">
        <v>213</v>
      </c>
      <c r="B55" s="5"/>
      <c r="C55" s="38">
        <f t="shared" si="2"/>
        <v>302</v>
      </c>
      <c r="D55" s="38">
        <v>302</v>
      </c>
      <c r="E55" s="22"/>
    </row>
    <row r="56" spans="1:5" x14ac:dyDescent="0.25">
      <c r="A56" s="5" t="s">
        <v>214</v>
      </c>
      <c r="B56" s="5"/>
      <c r="C56" s="38">
        <f t="shared" si="2"/>
        <v>350.5</v>
      </c>
      <c r="D56" s="38">
        <v>350.5</v>
      </c>
      <c r="E56" s="22"/>
    </row>
    <row r="57" spans="1:5" x14ac:dyDescent="0.25">
      <c r="A57" s="5" t="s">
        <v>215</v>
      </c>
      <c r="B57" s="5"/>
      <c r="C57" s="38">
        <f t="shared" si="2"/>
        <v>432.4</v>
      </c>
      <c r="D57" s="38">
        <v>432.4</v>
      </c>
      <c r="E57" s="22"/>
    </row>
    <row r="58" spans="1:5" x14ac:dyDescent="0.25">
      <c r="A58" s="5" t="s">
        <v>216</v>
      </c>
      <c r="B58" s="5"/>
      <c r="C58" s="38">
        <f t="shared" si="2"/>
        <v>474</v>
      </c>
      <c r="D58" s="38">
        <v>474</v>
      </c>
      <c r="E58" s="22"/>
    </row>
    <row r="59" spans="1:5" x14ac:dyDescent="0.25">
      <c r="A59" s="5" t="s">
        <v>217</v>
      </c>
      <c r="B59" s="5"/>
      <c r="C59" s="38">
        <f t="shared" si="2"/>
        <v>522.5</v>
      </c>
      <c r="D59" s="38">
        <v>522.5</v>
      </c>
      <c r="E59" s="22"/>
    </row>
    <row r="60" spans="1:5" x14ac:dyDescent="0.25">
      <c r="A60" s="5" t="s">
        <v>218</v>
      </c>
      <c r="B60" s="5"/>
      <c r="C60" s="38">
        <f t="shared" si="2"/>
        <v>603.20000000000005</v>
      </c>
      <c r="D60" s="38">
        <v>603.20000000000005</v>
      </c>
      <c r="E60" s="22"/>
    </row>
    <row r="61" spans="1:5" x14ac:dyDescent="0.25">
      <c r="A61" s="5" t="s">
        <v>219</v>
      </c>
      <c r="B61" s="5"/>
      <c r="C61" s="38">
        <f t="shared" si="2"/>
        <v>474</v>
      </c>
      <c r="D61" s="38">
        <v>474</v>
      </c>
      <c r="E61" s="22"/>
    </row>
    <row r="62" spans="1:5" x14ac:dyDescent="0.25">
      <c r="A62" s="5" t="s">
        <v>220</v>
      </c>
      <c r="B62" s="5"/>
      <c r="C62" s="38">
        <f t="shared" si="2"/>
        <v>522.5</v>
      </c>
      <c r="D62" s="38">
        <v>522.5</v>
      </c>
      <c r="E62" s="22"/>
    </row>
    <row r="63" spans="1:5" x14ac:dyDescent="0.25">
      <c r="A63" s="5" t="s">
        <v>221</v>
      </c>
      <c r="B63" s="5"/>
      <c r="C63" s="38">
        <f t="shared" si="2"/>
        <v>603.20000000000005</v>
      </c>
      <c r="D63" s="38">
        <v>603.20000000000005</v>
      </c>
      <c r="E63" s="22"/>
    </row>
    <row r="64" spans="1:5" x14ac:dyDescent="0.25">
      <c r="A64" s="5" t="s">
        <v>222</v>
      </c>
      <c r="B64" s="5"/>
      <c r="C64" s="38">
        <f t="shared" si="2"/>
        <v>223.9</v>
      </c>
      <c r="D64" s="38">
        <v>223.9</v>
      </c>
      <c r="E64" s="22"/>
    </row>
    <row r="65" spans="1:5" x14ac:dyDescent="0.25">
      <c r="A65" s="5" t="s">
        <v>223</v>
      </c>
      <c r="B65" s="5"/>
      <c r="C65" s="38">
        <f t="shared" si="2"/>
        <v>272.8</v>
      </c>
      <c r="D65" s="38">
        <v>272.8</v>
      </c>
      <c r="E65" s="22"/>
    </row>
    <row r="66" spans="1:5" x14ac:dyDescent="0.25">
      <c r="A66" s="5" t="s">
        <v>224</v>
      </c>
      <c r="B66" s="5"/>
      <c r="C66" s="38">
        <f t="shared" si="2"/>
        <v>358.6</v>
      </c>
      <c r="D66" s="38">
        <v>358.6</v>
      </c>
      <c r="E66" s="22"/>
    </row>
    <row r="67" spans="1:5" x14ac:dyDescent="0.25">
      <c r="A67" s="5" t="s">
        <v>225</v>
      </c>
      <c r="B67" s="5"/>
      <c r="C67" s="38">
        <f t="shared" si="2"/>
        <v>233.8</v>
      </c>
      <c r="D67" s="38">
        <v>233.8</v>
      </c>
      <c r="E67" s="22"/>
    </row>
    <row r="68" spans="1:5" x14ac:dyDescent="0.25">
      <c r="A68" s="5" t="s">
        <v>226</v>
      </c>
      <c r="B68" s="5"/>
      <c r="C68" s="38">
        <f t="shared" si="2"/>
        <v>282.3</v>
      </c>
      <c r="D68" s="38">
        <v>282.3</v>
      </c>
      <c r="E68" s="22"/>
    </row>
    <row r="69" spans="1:5" x14ac:dyDescent="0.25">
      <c r="A69" s="5" t="s">
        <v>227</v>
      </c>
      <c r="B69" s="5"/>
      <c r="C69" s="38">
        <f t="shared" si="2"/>
        <v>359.9</v>
      </c>
      <c r="D69" s="38">
        <v>359.9</v>
      </c>
      <c r="E69" s="22"/>
    </row>
    <row r="70" spans="1:5" x14ac:dyDescent="0.25">
      <c r="A70" s="5" t="s">
        <v>228</v>
      </c>
      <c r="B70" s="5"/>
      <c r="C70" s="38">
        <f t="shared" si="2"/>
        <v>387.8</v>
      </c>
      <c r="D70" s="38">
        <v>387.8</v>
      </c>
      <c r="E70" s="22"/>
    </row>
    <row r="71" spans="1:5" x14ac:dyDescent="0.25">
      <c r="A71" s="5" t="s">
        <v>229</v>
      </c>
      <c r="B71" s="5"/>
      <c r="C71" s="38">
        <f t="shared" si="2"/>
        <v>436.3</v>
      </c>
      <c r="D71" s="38">
        <v>436.3</v>
      </c>
      <c r="E71" s="22"/>
    </row>
    <row r="72" spans="1:5" x14ac:dyDescent="0.25">
      <c r="A72" s="5" t="s">
        <v>230</v>
      </c>
      <c r="B72" s="5"/>
      <c r="C72" s="38">
        <f t="shared" si="2"/>
        <v>516.9</v>
      </c>
      <c r="D72" s="38">
        <v>516.9</v>
      </c>
      <c r="E72" s="22"/>
    </row>
    <row r="73" spans="1:5" x14ac:dyDescent="0.25">
      <c r="A73" s="7"/>
      <c r="B73" s="7"/>
      <c r="C73" s="8"/>
      <c r="D73" s="8"/>
      <c r="E73" s="22"/>
    </row>
    <row r="74" spans="1:5" ht="26.4" x14ac:dyDescent="0.25">
      <c r="B74" s="12" t="s">
        <v>13</v>
      </c>
      <c r="C74" s="1"/>
      <c r="D74" s="1"/>
      <c r="E74" s="22"/>
    </row>
    <row r="75" spans="1:5" x14ac:dyDescent="0.25">
      <c r="A75" s="5" t="s">
        <v>263</v>
      </c>
      <c r="B75" s="5"/>
      <c r="C75" s="38">
        <f t="shared" ref="C75:C89" si="3">+D75*(1-C$10)</f>
        <v>528.5</v>
      </c>
      <c r="D75" s="38">
        <v>528.5</v>
      </c>
      <c r="E75" s="22"/>
    </row>
    <row r="76" spans="1:5" x14ac:dyDescent="0.25">
      <c r="A76" s="5" t="s">
        <v>264</v>
      </c>
      <c r="B76" s="5"/>
      <c r="C76" s="38">
        <f t="shared" si="3"/>
        <v>536.70000000000005</v>
      </c>
      <c r="D76" s="38">
        <v>536.70000000000005</v>
      </c>
      <c r="E76" s="22"/>
    </row>
    <row r="77" spans="1:5" x14ac:dyDescent="0.25">
      <c r="A77" s="5" t="s">
        <v>265</v>
      </c>
      <c r="B77" s="5"/>
      <c r="C77" s="38">
        <f t="shared" si="3"/>
        <v>544.4</v>
      </c>
      <c r="D77" s="38">
        <v>544.4</v>
      </c>
      <c r="E77" s="22"/>
    </row>
    <row r="78" spans="1:5" x14ac:dyDescent="0.25">
      <c r="A78" s="5" t="s">
        <v>266</v>
      </c>
      <c r="B78" s="5"/>
      <c r="C78" s="38">
        <f t="shared" si="3"/>
        <v>528.5</v>
      </c>
      <c r="D78" s="38">
        <v>528.5</v>
      </c>
      <c r="E78" s="22"/>
    </row>
    <row r="79" spans="1:5" x14ac:dyDescent="0.25">
      <c r="A79" s="5" t="s">
        <v>267</v>
      </c>
      <c r="B79" s="5"/>
      <c r="C79" s="38">
        <f t="shared" si="3"/>
        <v>536.70000000000005</v>
      </c>
      <c r="D79" s="38">
        <v>536.70000000000005</v>
      </c>
      <c r="E79" s="22"/>
    </row>
    <row r="80" spans="1:5" x14ac:dyDescent="0.25">
      <c r="A80" s="5" t="s">
        <v>268</v>
      </c>
      <c r="B80" s="5"/>
      <c r="C80" s="38">
        <f t="shared" si="3"/>
        <v>544.4</v>
      </c>
      <c r="D80" s="38">
        <v>544.4</v>
      </c>
      <c r="E80" s="22"/>
    </row>
    <row r="81" spans="1:5" x14ac:dyDescent="0.25">
      <c r="A81" s="5" t="s">
        <v>269</v>
      </c>
      <c r="B81" s="5"/>
      <c r="C81" s="38">
        <f t="shared" si="3"/>
        <v>698.4</v>
      </c>
      <c r="D81" s="38">
        <v>698.4</v>
      </c>
      <c r="E81" s="22"/>
    </row>
    <row r="82" spans="1:5" x14ac:dyDescent="0.25">
      <c r="A82" s="5" t="s">
        <v>270</v>
      </c>
      <c r="B82" s="5"/>
      <c r="C82" s="38">
        <f t="shared" si="3"/>
        <v>706.6</v>
      </c>
      <c r="D82" s="38">
        <v>706.6</v>
      </c>
      <c r="E82" s="22"/>
    </row>
    <row r="83" spans="1:5" x14ac:dyDescent="0.25">
      <c r="A83" s="5" t="s">
        <v>271</v>
      </c>
      <c r="B83" s="5"/>
      <c r="C83" s="38">
        <f t="shared" si="3"/>
        <v>714.3</v>
      </c>
      <c r="D83" s="38">
        <v>714.3</v>
      </c>
      <c r="E83" s="22"/>
    </row>
    <row r="84" spans="1:5" x14ac:dyDescent="0.25">
      <c r="A84" s="5" t="s">
        <v>272</v>
      </c>
      <c r="B84" s="5"/>
      <c r="C84" s="38">
        <f t="shared" si="3"/>
        <v>482.2</v>
      </c>
      <c r="D84" s="38">
        <v>482.2</v>
      </c>
      <c r="E84" s="22"/>
    </row>
    <row r="85" spans="1:5" x14ac:dyDescent="0.25">
      <c r="A85" s="5" t="s">
        <v>86</v>
      </c>
      <c r="B85" s="5"/>
      <c r="C85" s="38">
        <f t="shared" si="3"/>
        <v>490.8</v>
      </c>
      <c r="D85" s="38">
        <v>490.8</v>
      </c>
      <c r="E85" s="22"/>
    </row>
    <row r="86" spans="1:5" x14ac:dyDescent="0.25">
      <c r="A86" s="5" t="s">
        <v>87</v>
      </c>
      <c r="B86" s="5"/>
      <c r="C86" s="38">
        <f t="shared" si="3"/>
        <v>499.8</v>
      </c>
      <c r="D86" s="38">
        <v>499.8</v>
      </c>
      <c r="E86" s="22"/>
    </row>
    <row r="87" spans="1:5" x14ac:dyDescent="0.25">
      <c r="A87" s="5" t="s">
        <v>88</v>
      </c>
      <c r="B87" s="5"/>
      <c r="C87" s="38">
        <f t="shared" si="3"/>
        <v>689</v>
      </c>
      <c r="D87" s="38">
        <v>689</v>
      </c>
      <c r="E87" s="22"/>
    </row>
    <row r="88" spans="1:5" x14ac:dyDescent="0.25">
      <c r="A88" s="5" t="s">
        <v>89</v>
      </c>
      <c r="B88" s="5"/>
      <c r="C88" s="38">
        <f t="shared" si="3"/>
        <v>697.6</v>
      </c>
      <c r="D88" s="38">
        <v>697.6</v>
      </c>
      <c r="E88" s="22"/>
    </row>
    <row r="89" spans="1:5" x14ac:dyDescent="0.25">
      <c r="A89" s="5" t="s">
        <v>90</v>
      </c>
      <c r="B89" s="5"/>
      <c r="C89" s="38">
        <f t="shared" si="3"/>
        <v>706.6</v>
      </c>
      <c r="D89" s="38">
        <v>706.6</v>
      </c>
      <c r="E89" s="22"/>
    </row>
    <row r="90" spans="1:5" x14ac:dyDescent="0.25">
      <c r="A90" s="7"/>
      <c r="B90" s="7"/>
      <c r="C90" s="8"/>
      <c r="D90" s="8"/>
      <c r="E90" s="22"/>
    </row>
    <row r="91" spans="1:5" ht="26.4" x14ac:dyDescent="0.25">
      <c r="B91" s="12" t="s">
        <v>251</v>
      </c>
      <c r="C91" s="1"/>
      <c r="D91" s="1"/>
      <c r="E91" s="22"/>
    </row>
    <row r="92" spans="1:5" x14ac:dyDescent="0.25">
      <c r="A92" s="5" t="s">
        <v>91</v>
      </c>
      <c r="B92" s="5"/>
      <c r="C92" s="38">
        <f t="shared" ref="C92:C97" si="4">+D92*(1-C$10)</f>
        <v>339.3</v>
      </c>
      <c r="D92" s="38">
        <v>339.3</v>
      </c>
      <c r="E92" s="22"/>
    </row>
    <row r="93" spans="1:5" x14ac:dyDescent="0.25">
      <c r="A93" s="5" t="s">
        <v>92</v>
      </c>
      <c r="B93" s="5"/>
      <c r="C93" s="38">
        <f t="shared" si="4"/>
        <v>387.8</v>
      </c>
      <c r="D93" s="38">
        <v>387.8</v>
      </c>
      <c r="E93" s="22"/>
    </row>
    <row r="94" spans="1:5" x14ac:dyDescent="0.25">
      <c r="A94" s="5" t="s">
        <v>93</v>
      </c>
      <c r="B94" s="5"/>
      <c r="C94" s="38">
        <f t="shared" si="4"/>
        <v>474.5</v>
      </c>
      <c r="D94" s="38">
        <v>474.5</v>
      </c>
      <c r="E94" s="22"/>
    </row>
    <row r="95" spans="1:5" x14ac:dyDescent="0.25">
      <c r="A95" s="5" t="s">
        <v>94</v>
      </c>
      <c r="B95" s="5"/>
      <c r="C95" s="38">
        <f t="shared" si="4"/>
        <v>339.3</v>
      </c>
      <c r="D95" s="38">
        <v>339.3</v>
      </c>
      <c r="E95" s="22"/>
    </row>
    <row r="96" spans="1:5" x14ac:dyDescent="0.25">
      <c r="A96" s="5" t="s">
        <v>95</v>
      </c>
      <c r="B96" s="5"/>
      <c r="C96" s="38">
        <f t="shared" si="4"/>
        <v>389.1</v>
      </c>
      <c r="D96" s="38">
        <v>389.1</v>
      </c>
      <c r="E96" s="22"/>
    </row>
    <row r="97" spans="1:5" x14ac:dyDescent="0.25">
      <c r="A97" s="5" t="s">
        <v>96</v>
      </c>
      <c r="B97" s="5"/>
      <c r="C97" s="38">
        <f t="shared" si="4"/>
        <v>477.9</v>
      </c>
      <c r="D97" s="38">
        <v>477.9</v>
      </c>
      <c r="E97" s="22"/>
    </row>
    <row r="98" spans="1:5" x14ac:dyDescent="0.25">
      <c r="A98" s="7"/>
      <c r="B98" s="7"/>
      <c r="C98" s="8"/>
      <c r="D98" s="8"/>
      <c r="E98" s="22"/>
    </row>
    <row r="99" spans="1:5" ht="26.4" x14ac:dyDescent="0.25">
      <c r="B99" s="12" t="s">
        <v>250</v>
      </c>
      <c r="C99" s="1"/>
      <c r="D99" s="1"/>
      <c r="E99" s="22"/>
    </row>
    <row r="100" spans="1:5" x14ac:dyDescent="0.25">
      <c r="A100" s="5" t="s">
        <v>97</v>
      </c>
      <c r="B100" s="5"/>
      <c r="C100" s="38">
        <f t="shared" ref="C100:C105" si="5">+D100*(1-C$10)</f>
        <v>580.4</v>
      </c>
      <c r="D100" s="38">
        <v>580.4</v>
      </c>
      <c r="E100" s="22"/>
    </row>
    <row r="101" spans="1:5" x14ac:dyDescent="0.25">
      <c r="A101" s="5" t="s">
        <v>98</v>
      </c>
      <c r="B101" s="5"/>
      <c r="C101" s="38">
        <f t="shared" si="5"/>
        <v>589</v>
      </c>
      <c r="D101" s="38">
        <v>589</v>
      </c>
      <c r="E101" s="22"/>
    </row>
    <row r="102" spans="1:5" x14ac:dyDescent="0.25">
      <c r="A102" s="5" t="s">
        <v>99</v>
      </c>
      <c r="B102" s="5"/>
      <c r="C102" s="38">
        <f t="shared" si="5"/>
        <v>598</v>
      </c>
      <c r="D102" s="38">
        <v>598</v>
      </c>
      <c r="E102" s="22"/>
    </row>
    <row r="103" spans="1:5" x14ac:dyDescent="0.25">
      <c r="A103" s="5" t="s">
        <v>100</v>
      </c>
      <c r="B103" s="5"/>
      <c r="C103" s="38">
        <f t="shared" si="5"/>
        <v>580.4</v>
      </c>
      <c r="D103" s="38">
        <v>580.4</v>
      </c>
      <c r="E103" s="22"/>
    </row>
    <row r="104" spans="1:5" x14ac:dyDescent="0.25">
      <c r="A104" s="5" t="s">
        <v>101</v>
      </c>
      <c r="B104" s="5"/>
      <c r="C104" s="38">
        <f t="shared" si="5"/>
        <v>589</v>
      </c>
      <c r="D104" s="38">
        <v>589</v>
      </c>
      <c r="E104" s="22"/>
    </row>
    <row r="105" spans="1:5" x14ac:dyDescent="0.25">
      <c r="A105" s="5" t="s">
        <v>102</v>
      </c>
      <c r="B105" s="5"/>
      <c r="C105" s="38">
        <f t="shared" si="5"/>
        <v>598</v>
      </c>
      <c r="D105" s="38">
        <v>598</v>
      </c>
      <c r="E105" s="22"/>
    </row>
    <row r="106" spans="1:5" x14ac:dyDescent="0.25">
      <c r="A106" s="7"/>
      <c r="B106" s="7"/>
      <c r="C106" s="8"/>
      <c r="D106" s="8"/>
      <c r="E106" s="22"/>
    </row>
    <row r="107" spans="1:5" ht="26.4" x14ac:dyDescent="0.25">
      <c r="B107" s="12" t="s">
        <v>15</v>
      </c>
      <c r="C107" s="1"/>
      <c r="D107" s="1"/>
      <c r="E107" s="22"/>
    </row>
    <row r="108" spans="1:5" x14ac:dyDescent="0.25">
      <c r="A108" s="5" t="s">
        <v>103</v>
      </c>
      <c r="B108" s="5"/>
      <c r="C108" s="38">
        <f t="shared" ref="C108:C140" si="6">+D108*(1-C$10)</f>
        <v>501.1</v>
      </c>
      <c r="D108" s="38">
        <v>501.1</v>
      </c>
      <c r="E108" s="22"/>
    </row>
    <row r="109" spans="1:5" x14ac:dyDescent="0.25">
      <c r="A109" s="5" t="s">
        <v>104</v>
      </c>
      <c r="B109" s="5" t="s">
        <v>174</v>
      </c>
      <c r="C109" s="38">
        <f t="shared" si="6"/>
        <v>501.1</v>
      </c>
      <c r="D109" s="38">
        <v>501.1</v>
      </c>
      <c r="E109" s="22"/>
    </row>
    <row r="110" spans="1:5" x14ac:dyDescent="0.25">
      <c r="A110" s="5" t="s">
        <v>105</v>
      </c>
      <c r="B110" s="5"/>
      <c r="C110" s="38">
        <f t="shared" si="6"/>
        <v>261.7</v>
      </c>
      <c r="D110" s="38">
        <v>261.7</v>
      </c>
      <c r="E110" s="22"/>
    </row>
    <row r="111" spans="1:5" x14ac:dyDescent="0.25">
      <c r="A111" s="5" t="s">
        <v>106</v>
      </c>
      <c r="B111" s="5"/>
      <c r="C111" s="38">
        <f t="shared" si="6"/>
        <v>261.7</v>
      </c>
      <c r="D111" s="38">
        <v>261.7</v>
      </c>
      <c r="E111" s="22"/>
    </row>
    <row r="112" spans="1:5" x14ac:dyDescent="0.25">
      <c r="A112" s="5" t="s">
        <v>107</v>
      </c>
      <c r="B112" s="5"/>
      <c r="C112" s="38">
        <f t="shared" si="6"/>
        <v>368.5</v>
      </c>
      <c r="D112" s="38">
        <v>368.5</v>
      </c>
      <c r="E112" s="22"/>
    </row>
    <row r="113" spans="1:5" x14ac:dyDescent="0.25">
      <c r="A113" s="5" t="s">
        <v>108</v>
      </c>
      <c r="B113" s="5"/>
      <c r="C113" s="38">
        <f t="shared" si="6"/>
        <v>340.2</v>
      </c>
      <c r="D113" s="38">
        <v>340.2</v>
      </c>
      <c r="E113" s="22"/>
    </row>
    <row r="114" spans="1:5" x14ac:dyDescent="0.25">
      <c r="A114" s="5" t="s">
        <v>109</v>
      </c>
      <c r="B114" s="5"/>
      <c r="C114" s="38">
        <f t="shared" si="6"/>
        <v>369.8</v>
      </c>
      <c r="D114" s="38">
        <v>369.8</v>
      </c>
      <c r="E114" s="22"/>
    </row>
    <row r="115" spans="1:5" x14ac:dyDescent="0.25">
      <c r="A115" s="5" t="s">
        <v>110</v>
      </c>
      <c r="B115" s="5"/>
      <c r="C115" s="38">
        <f t="shared" si="6"/>
        <v>685.1</v>
      </c>
      <c r="D115" s="38">
        <v>685.1</v>
      </c>
      <c r="E115" s="22"/>
    </row>
    <row r="116" spans="1:5" x14ac:dyDescent="0.25">
      <c r="A116" s="5" t="s">
        <v>111</v>
      </c>
      <c r="B116" s="5"/>
      <c r="C116" s="38">
        <f t="shared" si="6"/>
        <v>20.2</v>
      </c>
      <c r="D116" s="38">
        <v>20.2</v>
      </c>
      <c r="E116" s="22"/>
    </row>
    <row r="117" spans="1:5" x14ac:dyDescent="0.25">
      <c r="A117" s="5" t="s">
        <v>112</v>
      </c>
      <c r="B117" s="5"/>
      <c r="C117" s="38">
        <f t="shared" si="6"/>
        <v>204.6</v>
      </c>
      <c r="D117" s="38">
        <v>204.6</v>
      </c>
      <c r="E117" s="22"/>
    </row>
    <row r="118" spans="1:5" x14ac:dyDescent="0.25">
      <c r="A118" s="5" t="s">
        <v>113</v>
      </c>
      <c r="B118" s="5" t="s">
        <v>5</v>
      </c>
      <c r="C118" s="38">
        <f t="shared" si="6"/>
        <v>204.6</v>
      </c>
      <c r="D118" s="38">
        <v>204.6</v>
      </c>
      <c r="E118" s="22"/>
    </row>
    <row r="119" spans="1:5" x14ac:dyDescent="0.25">
      <c r="A119" s="5" t="s">
        <v>114</v>
      </c>
      <c r="B119" s="5"/>
      <c r="C119" s="38">
        <f t="shared" si="6"/>
        <v>223.9</v>
      </c>
      <c r="D119" s="38">
        <v>223.9</v>
      </c>
      <c r="E119" s="22"/>
    </row>
    <row r="120" spans="1:5" x14ac:dyDescent="0.25">
      <c r="A120" s="5" t="s">
        <v>115</v>
      </c>
      <c r="B120" s="5" t="s">
        <v>6</v>
      </c>
      <c r="C120" s="38">
        <f t="shared" si="6"/>
        <v>223.9</v>
      </c>
      <c r="D120" s="38">
        <v>223.9</v>
      </c>
      <c r="E120" s="22"/>
    </row>
    <row r="121" spans="1:5" x14ac:dyDescent="0.25">
      <c r="A121" s="5" t="s">
        <v>116</v>
      </c>
      <c r="B121" s="5"/>
      <c r="C121" s="38">
        <f t="shared" si="6"/>
        <v>9.4</v>
      </c>
      <c r="D121" s="38">
        <v>9.4</v>
      </c>
      <c r="E121" s="22"/>
    </row>
    <row r="122" spans="1:5" x14ac:dyDescent="0.25">
      <c r="A122" s="5" t="s">
        <v>117</v>
      </c>
      <c r="B122" s="5"/>
      <c r="C122" s="38">
        <f t="shared" si="6"/>
        <v>624.20000000000005</v>
      </c>
      <c r="D122" s="38">
        <v>624.20000000000005</v>
      </c>
      <c r="E122" s="22"/>
    </row>
    <row r="123" spans="1:5" x14ac:dyDescent="0.25">
      <c r="A123" s="5" t="s">
        <v>118</v>
      </c>
      <c r="B123" s="5"/>
      <c r="C123" s="38">
        <f t="shared" si="6"/>
        <v>645.6</v>
      </c>
      <c r="D123" s="38">
        <v>645.6</v>
      </c>
      <c r="E123" s="22"/>
    </row>
    <row r="124" spans="1:5" x14ac:dyDescent="0.25">
      <c r="A124" s="5" t="s">
        <v>119</v>
      </c>
      <c r="B124" s="5"/>
      <c r="C124" s="38">
        <f t="shared" si="6"/>
        <v>667.1</v>
      </c>
      <c r="D124" s="38">
        <v>667.1</v>
      </c>
      <c r="E124" s="22"/>
    </row>
    <row r="125" spans="1:5" x14ac:dyDescent="0.25">
      <c r="A125" s="5" t="s">
        <v>132</v>
      </c>
      <c r="B125" s="5" t="s">
        <v>10</v>
      </c>
      <c r="C125" s="38">
        <f t="shared" si="6"/>
        <v>689.8</v>
      </c>
      <c r="D125" s="38">
        <v>689.8</v>
      </c>
      <c r="E125" s="22"/>
    </row>
    <row r="126" spans="1:5" x14ac:dyDescent="0.25">
      <c r="A126" s="5" t="s">
        <v>133</v>
      </c>
      <c r="B126" s="5" t="s">
        <v>9</v>
      </c>
      <c r="C126" s="38">
        <f t="shared" si="6"/>
        <v>1946.4</v>
      </c>
      <c r="D126" s="38">
        <v>1946.4</v>
      </c>
      <c r="E126" s="22"/>
    </row>
    <row r="127" spans="1:5" x14ac:dyDescent="0.25">
      <c r="A127" s="5" t="s">
        <v>134</v>
      </c>
      <c r="B127" s="5"/>
      <c r="C127" s="38">
        <f t="shared" si="6"/>
        <v>1077.5999999999999</v>
      </c>
      <c r="D127" s="38">
        <v>1077.5999999999999</v>
      </c>
      <c r="E127" s="22"/>
    </row>
    <row r="128" spans="1:5" x14ac:dyDescent="0.25">
      <c r="A128" s="5" t="s">
        <v>135</v>
      </c>
      <c r="B128" s="5"/>
      <c r="C128" s="38">
        <f t="shared" si="6"/>
        <v>164.7</v>
      </c>
      <c r="D128" s="38">
        <v>164.7</v>
      </c>
      <c r="E128" s="22"/>
    </row>
    <row r="129" spans="1:5" x14ac:dyDescent="0.25">
      <c r="A129" s="5" t="s">
        <v>136</v>
      </c>
      <c r="B129" s="5"/>
      <c r="C129" s="38">
        <f t="shared" si="6"/>
        <v>498.1</v>
      </c>
      <c r="D129" s="38">
        <v>498.1</v>
      </c>
      <c r="E129" s="22"/>
    </row>
    <row r="130" spans="1:5" x14ac:dyDescent="0.25">
      <c r="A130" s="5" t="s">
        <v>137</v>
      </c>
      <c r="B130" s="5"/>
      <c r="C130" s="38">
        <f t="shared" si="6"/>
        <v>461.6</v>
      </c>
      <c r="D130" s="38">
        <v>461.6</v>
      </c>
      <c r="E130" s="22"/>
    </row>
    <row r="131" spans="1:5" x14ac:dyDescent="0.25">
      <c r="A131" s="5" t="s">
        <v>138</v>
      </c>
      <c r="B131" s="5"/>
      <c r="C131" s="38">
        <f t="shared" si="6"/>
        <v>96.5</v>
      </c>
      <c r="D131" s="38">
        <v>96.5</v>
      </c>
      <c r="E131" s="22"/>
    </row>
    <row r="132" spans="1:5" x14ac:dyDescent="0.25">
      <c r="A132" s="5" t="s">
        <v>139</v>
      </c>
      <c r="B132" s="5"/>
      <c r="C132" s="38">
        <f t="shared" si="6"/>
        <v>1501.5</v>
      </c>
      <c r="D132" s="38">
        <v>1501.5</v>
      </c>
      <c r="E132" s="22"/>
    </row>
    <row r="133" spans="1:5" x14ac:dyDescent="0.25">
      <c r="A133" s="5" t="s">
        <v>140</v>
      </c>
      <c r="B133" s="5"/>
      <c r="C133" s="38">
        <f t="shared" si="6"/>
        <v>418.3</v>
      </c>
      <c r="D133" s="38">
        <v>418.3</v>
      </c>
      <c r="E133" s="22"/>
    </row>
    <row r="134" spans="1:5" x14ac:dyDescent="0.25">
      <c r="A134" s="5" t="s">
        <v>141</v>
      </c>
      <c r="B134" s="5"/>
      <c r="C134" s="38">
        <f t="shared" si="6"/>
        <v>1167.3</v>
      </c>
      <c r="D134" s="38">
        <v>1167.3</v>
      </c>
      <c r="E134" s="22"/>
    </row>
    <row r="135" spans="1:5" x14ac:dyDescent="0.25">
      <c r="A135" s="5" t="s">
        <v>142</v>
      </c>
      <c r="B135" s="5"/>
      <c r="C135" s="38">
        <f t="shared" si="6"/>
        <v>1227.8</v>
      </c>
      <c r="D135" s="38">
        <v>1227.8</v>
      </c>
      <c r="E135" s="22"/>
    </row>
    <row r="136" spans="1:5" x14ac:dyDescent="0.25">
      <c r="A136" s="5" t="s">
        <v>143</v>
      </c>
      <c r="B136" s="5"/>
      <c r="C136" s="38">
        <f t="shared" si="6"/>
        <v>1251.8</v>
      </c>
      <c r="D136" s="38">
        <v>1251.8</v>
      </c>
      <c r="E136" s="22"/>
    </row>
    <row r="137" spans="1:5" x14ac:dyDescent="0.25">
      <c r="A137" s="5" t="s">
        <v>144</v>
      </c>
      <c r="B137" s="5"/>
      <c r="C137" s="38">
        <f t="shared" si="6"/>
        <v>1186.2</v>
      </c>
      <c r="D137" s="38">
        <v>1186.2</v>
      </c>
      <c r="E137" s="22"/>
    </row>
    <row r="138" spans="1:5" x14ac:dyDescent="0.25">
      <c r="A138" s="5" t="s">
        <v>145</v>
      </c>
      <c r="B138" s="5"/>
      <c r="C138" s="38">
        <f t="shared" si="6"/>
        <v>1229.0999999999999</v>
      </c>
      <c r="D138" s="38">
        <v>1229.0999999999999</v>
      </c>
      <c r="E138" s="22"/>
    </row>
    <row r="139" spans="1:5" x14ac:dyDescent="0.25">
      <c r="A139" s="5" t="s">
        <v>146</v>
      </c>
      <c r="B139" s="5"/>
      <c r="C139" s="38">
        <f t="shared" si="6"/>
        <v>1265.0999999999999</v>
      </c>
      <c r="D139" s="38">
        <v>1265.0999999999999</v>
      </c>
      <c r="E139" s="22"/>
    </row>
    <row r="140" spans="1:5" x14ac:dyDescent="0.25">
      <c r="A140" s="5" t="s">
        <v>147</v>
      </c>
      <c r="B140" s="5"/>
      <c r="C140" s="38">
        <f t="shared" si="6"/>
        <v>200.8</v>
      </c>
      <c r="D140" s="38">
        <v>200.8</v>
      </c>
      <c r="E140" s="22"/>
    </row>
  </sheetData>
  <phoneticPr fontId="0" type="noConversion"/>
  <pageMargins left="0.78740157499999996" right="0.78740157499999996" top="0.984251969" bottom="0.984251969" header="0.4921259845" footer="0.4921259845"/>
  <pageSetup paperSize="9" scale="82" fitToHeight="0" orientation="portrait" horizontalDpi="4294967292" r:id="rId1"/>
  <headerFooter alignWithMargins="0"/>
  <rowBreaks count="1" manualBreakCount="1">
    <brk id="73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1">
    <tabColor rgb="FF92D050"/>
    <pageSetUpPr fitToPage="1"/>
  </sheetPr>
  <dimension ref="A6:K99"/>
  <sheetViews>
    <sheetView showGridLines="0" workbookViewId="0">
      <selection activeCell="C12" sqref="C12"/>
    </sheetView>
  </sheetViews>
  <sheetFormatPr defaultRowHeight="13.2" x14ac:dyDescent="0.25"/>
  <cols>
    <col min="1" max="1" width="21.33203125" customWidth="1"/>
    <col min="2" max="2" width="55.6640625" customWidth="1"/>
    <col min="3" max="3" width="16.109375" customWidth="1"/>
    <col min="4" max="4" width="16.33203125" customWidth="1"/>
    <col min="5" max="5" width="78.109375" hidden="1" customWidth="1"/>
    <col min="6" max="6" width="80.88671875" hidden="1" customWidth="1"/>
    <col min="7" max="7" width="11.6640625" customWidth="1"/>
    <col min="8" max="8" width="9.33203125" customWidth="1"/>
    <col min="9" max="9" width="11.44140625" customWidth="1"/>
  </cols>
  <sheetData>
    <row r="6" spans="1:8" ht="21" x14ac:dyDescent="0.4">
      <c r="B6" s="13" t="s">
        <v>148</v>
      </c>
    </row>
    <row r="7" spans="1:8" x14ac:dyDescent="0.25">
      <c r="B7" s="34" t="s">
        <v>153</v>
      </c>
    </row>
    <row r="8" spans="1:8" x14ac:dyDescent="0.25">
      <c r="B8" s="15" t="e">
        <f>+#REF!</f>
        <v>#REF!</v>
      </c>
    </row>
    <row r="9" spans="1:8" x14ac:dyDescent="0.25">
      <c r="B9" s="15"/>
      <c r="E9" s="7"/>
      <c r="G9" s="7"/>
      <c r="H9" s="7"/>
    </row>
    <row r="10" spans="1:8" x14ac:dyDescent="0.25">
      <c r="B10" s="26"/>
      <c r="C10" s="35" t="e">
        <f>+'750-753 CZ'!#REF!</f>
        <v>#REF!</v>
      </c>
      <c r="D10" s="76" t="e">
        <f>+'750-753 CZ'!#REF!</f>
        <v>#REF!</v>
      </c>
      <c r="E10" s="7"/>
      <c r="G10" s="7"/>
      <c r="H10" s="7"/>
    </row>
    <row r="11" spans="1:8" ht="13.8" x14ac:dyDescent="0.25">
      <c r="A11" s="2"/>
      <c r="B11" s="10"/>
      <c r="C11" s="36" t="e">
        <f>+#REF!</f>
        <v>#REF!</v>
      </c>
      <c r="D11" s="35" t="e">
        <f>+'750-753 CZ'!#REF!</f>
        <v>#REF!</v>
      </c>
      <c r="E11" s="7"/>
      <c r="G11" s="7"/>
      <c r="H11" s="10"/>
    </row>
    <row r="12" spans="1:8" ht="13.8" x14ac:dyDescent="0.25">
      <c r="A12" s="6" t="s">
        <v>193</v>
      </c>
      <c r="B12" s="6" t="s">
        <v>195</v>
      </c>
      <c r="C12" s="83" t="s">
        <v>194</v>
      </c>
      <c r="D12" s="84" t="s">
        <v>194</v>
      </c>
      <c r="E12" s="7"/>
      <c r="G12" s="7"/>
      <c r="H12" s="10"/>
    </row>
    <row r="13" spans="1:8" x14ac:dyDescent="0.25">
      <c r="A13" s="53" t="s">
        <v>285</v>
      </c>
      <c r="B13" s="86"/>
      <c r="C13" s="39"/>
      <c r="D13" s="68"/>
      <c r="E13" s="7"/>
      <c r="G13" s="7"/>
      <c r="H13" s="7"/>
    </row>
    <row r="14" spans="1:8" ht="13.8" x14ac:dyDescent="0.25">
      <c r="A14" s="6"/>
      <c r="B14" s="6"/>
      <c r="C14" s="83"/>
      <c r="D14" s="84"/>
      <c r="E14" s="7"/>
      <c r="G14" s="7"/>
      <c r="H14" s="177"/>
    </row>
    <row r="15" spans="1:8" x14ac:dyDescent="0.25">
      <c r="A15" s="64" t="s">
        <v>334</v>
      </c>
      <c r="B15" s="62" t="s">
        <v>419</v>
      </c>
      <c r="C15" s="38" t="e">
        <f t="shared" ref="C15:C23" si="0">+D15-D15*C$11</f>
        <v>#REF!</v>
      </c>
      <c r="D15" s="178">
        <v>22.1</v>
      </c>
      <c r="E15" s="7" t="s">
        <v>333</v>
      </c>
      <c r="G15" s="54" t="str">
        <f t="shared" ref="G15:G25" si="1">HYPERLINK(E15,"katalog")</f>
        <v>katalog</v>
      </c>
      <c r="H15" s="22"/>
    </row>
    <row r="16" spans="1:8" x14ac:dyDescent="0.25">
      <c r="A16" s="64" t="s">
        <v>335</v>
      </c>
      <c r="B16" s="62" t="s">
        <v>64</v>
      </c>
      <c r="C16" s="38" t="e">
        <f t="shared" si="0"/>
        <v>#REF!</v>
      </c>
      <c r="D16" s="178">
        <v>22.1</v>
      </c>
      <c r="E16" s="7" t="s">
        <v>333</v>
      </c>
      <c r="G16" s="54" t="str">
        <f t="shared" si="1"/>
        <v>katalog</v>
      </c>
      <c r="H16" s="22"/>
    </row>
    <row r="17" spans="1:8" x14ac:dyDescent="0.25">
      <c r="A17" s="64" t="s">
        <v>336</v>
      </c>
      <c r="B17" s="32" t="s">
        <v>241</v>
      </c>
      <c r="C17" s="38" t="e">
        <f>+D17-D17*C$11</f>
        <v>#REF!</v>
      </c>
      <c r="D17" s="178">
        <v>22.1</v>
      </c>
      <c r="E17" s="7" t="s">
        <v>333</v>
      </c>
      <c r="G17" s="54" t="str">
        <f t="shared" si="1"/>
        <v>katalog</v>
      </c>
      <c r="H17" s="22"/>
    </row>
    <row r="18" spans="1:8" x14ac:dyDescent="0.25">
      <c r="A18" s="64" t="s">
        <v>398</v>
      </c>
      <c r="B18" s="62" t="s">
        <v>407</v>
      </c>
      <c r="C18" s="38" t="e">
        <f t="shared" si="0"/>
        <v>#REF!</v>
      </c>
      <c r="D18" s="178">
        <v>30.900000000000002</v>
      </c>
      <c r="E18" s="7" t="s">
        <v>333</v>
      </c>
      <c r="G18" s="54" t="str">
        <f t="shared" si="1"/>
        <v>katalog</v>
      </c>
      <c r="H18" s="22"/>
    </row>
    <row r="19" spans="1:8" x14ac:dyDescent="0.25">
      <c r="A19" s="64" t="s">
        <v>337</v>
      </c>
      <c r="B19" s="62" t="s">
        <v>12</v>
      </c>
      <c r="C19" s="38" t="e">
        <f>+D19-D19*C$11</f>
        <v>#REF!</v>
      </c>
      <c r="D19" s="178">
        <v>44.800000000000004</v>
      </c>
      <c r="E19" s="7" t="s">
        <v>333</v>
      </c>
      <c r="G19" s="54" t="str">
        <f t="shared" si="1"/>
        <v>katalog</v>
      </c>
      <c r="H19" s="22"/>
    </row>
    <row r="20" spans="1:8" x14ac:dyDescent="0.25">
      <c r="A20" s="64" t="s">
        <v>338</v>
      </c>
      <c r="B20" s="32" t="s">
        <v>8</v>
      </c>
      <c r="C20" s="38" t="e">
        <f t="shared" si="0"/>
        <v>#REF!</v>
      </c>
      <c r="D20" s="178">
        <v>334.90000000000003</v>
      </c>
      <c r="E20" s="7" t="s">
        <v>333</v>
      </c>
      <c r="G20" s="54" t="str">
        <f t="shared" si="1"/>
        <v>katalog</v>
      </c>
      <c r="H20" s="22"/>
    </row>
    <row r="21" spans="1:8" x14ac:dyDescent="0.25">
      <c r="A21" s="64" t="s">
        <v>339</v>
      </c>
      <c r="B21" s="62" t="s">
        <v>320</v>
      </c>
      <c r="C21" s="38" t="e">
        <f t="shared" si="0"/>
        <v>#REF!</v>
      </c>
      <c r="D21" s="178">
        <v>290.10000000000002</v>
      </c>
      <c r="E21" s="7" t="s">
        <v>333</v>
      </c>
      <c r="G21" s="54" t="str">
        <f t="shared" si="1"/>
        <v>katalog</v>
      </c>
      <c r="H21" s="22"/>
    </row>
    <row r="22" spans="1:8" x14ac:dyDescent="0.25">
      <c r="A22" s="64" t="s">
        <v>340</v>
      </c>
      <c r="B22" s="62" t="s">
        <v>262</v>
      </c>
      <c r="C22" s="38" t="e">
        <f t="shared" si="0"/>
        <v>#REF!</v>
      </c>
      <c r="D22" s="178">
        <v>223.3</v>
      </c>
      <c r="E22" s="7" t="s">
        <v>333</v>
      </c>
      <c r="G22" s="54" t="str">
        <f t="shared" si="1"/>
        <v>katalog</v>
      </c>
      <c r="H22" s="22"/>
    </row>
    <row r="23" spans="1:8" x14ac:dyDescent="0.25">
      <c r="A23" s="64" t="s">
        <v>341</v>
      </c>
      <c r="B23" s="62" t="s">
        <v>319</v>
      </c>
      <c r="C23" s="38" t="e">
        <f t="shared" si="0"/>
        <v>#REF!</v>
      </c>
      <c r="D23" s="178">
        <v>200.9</v>
      </c>
      <c r="E23" s="7" t="s">
        <v>333</v>
      </c>
      <c r="G23" s="54" t="str">
        <f t="shared" si="1"/>
        <v>katalog</v>
      </c>
      <c r="H23" s="22"/>
    </row>
    <row r="24" spans="1:8" x14ac:dyDescent="0.25">
      <c r="A24" s="64" t="s">
        <v>342</v>
      </c>
      <c r="B24" s="62" t="s">
        <v>317</v>
      </c>
      <c r="C24" s="38" t="e">
        <f>+D24-D24*C$11</f>
        <v>#REF!</v>
      </c>
      <c r="D24" s="178">
        <v>335.20000000000005</v>
      </c>
      <c r="E24" s="7" t="s">
        <v>333</v>
      </c>
      <c r="G24" s="54" t="str">
        <f t="shared" si="1"/>
        <v>katalog</v>
      </c>
      <c r="H24" s="22"/>
    </row>
    <row r="25" spans="1:8" x14ac:dyDescent="0.25">
      <c r="A25" s="64" t="s">
        <v>343</v>
      </c>
      <c r="B25" s="62" t="s">
        <v>318</v>
      </c>
      <c r="C25" s="38" t="e">
        <f>+D25-D25*C$11</f>
        <v>#REF!</v>
      </c>
      <c r="D25" s="178">
        <v>224.3</v>
      </c>
      <c r="E25" s="7" t="s">
        <v>333</v>
      </c>
      <c r="G25" s="54" t="str">
        <f t="shared" si="1"/>
        <v>katalog</v>
      </c>
      <c r="H25" s="22"/>
    </row>
    <row r="26" spans="1:8" x14ac:dyDescent="0.25">
      <c r="A26" s="85"/>
      <c r="B26" s="86"/>
      <c r="C26" s="39"/>
      <c r="D26" s="68"/>
      <c r="E26" s="7"/>
      <c r="G26" s="7"/>
      <c r="H26" s="7"/>
    </row>
    <row r="27" spans="1:8" x14ac:dyDescent="0.25">
      <c r="E27" s="7"/>
      <c r="G27" s="68"/>
    </row>
    <row r="28" spans="1:8" x14ac:dyDescent="0.25">
      <c r="A28" s="53" t="s">
        <v>281</v>
      </c>
      <c r="E28" s="7"/>
      <c r="G28" s="68"/>
    </row>
    <row r="29" spans="1:8" x14ac:dyDescent="0.25">
      <c r="A29" s="63" t="s">
        <v>159</v>
      </c>
      <c r="B29" s="61" t="s">
        <v>283</v>
      </c>
      <c r="C29" s="38" t="e">
        <f t="shared" ref="C29:C34" si="2">+D29-D29*C$11</f>
        <v>#REF!</v>
      </c>
      <c r="D29" s="41">
        <v>10713.2</v>
      </c>
      <c r="E29" s="7"/>
      <c r="G29" s="54" t="str">
        <f t="shared" ref="G29:G34" si="3">HYPERLINK(E29,"katalog")</f>
        <v>katalog</v>
      </c>
      <c r="H29" s="54" t="str">
        <f t="shared" ref="H29:H34" si="4">HYPERLINK(F29,"manual")</f>
        <v>manual</v>
      </c>
    </row>
    <row r="30" spans="1:8" x14ac:dyDescent="0.25">
      <c r="A30" s="64" t="s">
        <v>154</v>
      </c>
      <c r="B30" s="62" t="s">
        <v>182</v>
      </c>
      <c r="C30" s="38" t="e">
        <f t="shared" si="2"/>
        <v>#REF!</v>
      </c>
      <c r="D30" s="41">
        <v>12501</v>
      </c>
      <c r="E30" s="7" t="s">
        <v>302</v>
      </c>
      <c r="F30" t="s">
        <v>303</v>
      </c>
      <c r="G30" s="54" t="str">
        <f t="shared" si="3"/>
        <v>katalog</v>
      </c>
      <c r="H30" s="54" t="str">
        <f t="shared" si="4"/>
        <v>manual</v>
      </c>
    </row>
    <row r="31" spans="1:8" x14ac:dyDescent="0.25">
      <c r="A31" s="65" t="s">
        <v>155</v>
      </c>
      <c r="B31" s="5" t="s">
        <v>183</v>
      </c>
      <c r="C31" s="38" t="e">
        <f t="shared" si="2"/>
        <v>#REF!</v>
      </c>
      <c r="D31" s="41">
        <v>12501</v>
      </c>
      <c r="E31" s="7" t="s">
        <v>304</v>
      </c>
      <c r="F31" t="s">
        <v>305</v>
      </c>
      <c r="G31" s="54" t="str">
        <f t="shared" si="3"/>
        <v>katalog</v>
      </c>
      <c r="H31" s="54" t="str">
        <f t="shared" si="4"/>
        <v>manual</v>
      </c>
    </row>
    <row r="32" spans="1:8" x14ac:dyDescent="0.25">
      <c r="A32" s="65" t="s">
        <v>291</v>
      </c>
      <c r="B32" s="5" t="s">
        <v>292</v>
      </c>
      <c r="C32" s="38" t="e">
        <f t="shared" si="2"/>
        <v>#REF!</v>
      </c>
      <c r="D32" s="41">
        <v>11904</v>
      </c>
      <c r="E32" s="7" t="s">
        <v>306</v>
      </c>
      <c r="F32" t="s">
        <v>307</v>
      </c>
      <c r="G32" s="54" t="str">
        <f t="shared" si="3"/>
        <v>katalog</v>
      </c>
      <c r="H32" s="54" t="str">
        <f t="shared" si="4"/>
        <v>manual</v>
      </c>
    </row>
    <row r="33" spans="1:11" x14ac:dyDescent="0.25">
      <c r="A33" s="65" t="s">
        <v>156</v>
      </c>
      <c r="B33" s="5" t="s">
        <v>286</v>
      </c>
      <c r="C33" s="38" t="e">
        <f t="shared" si="2"/>
        <v>#REF!</v>
      </c>
      <c r="D33" s="41">
        <v>9824.4000000000015</v>
      </c>
      <c r="E33" s="7" t="s">
        <v>310</v>
      </c>
      <c r="F33" t="s">
        <v>311</v>
      </c>
      <c r="G33" s="54" t="str">
        <f t="shared" si="3"/>
        <v>katalog</v>
      </c>
      <c r="H33" s="54" t="str">
        <f t="shared" si="4"/>
        <v>manual</v>
      </c>
    </row>
    <row r="34" spans="1:11" x14ac:dyDescent="0.25">
      <c r="A34" s="64" t="s">
        <v>157</v>
      </c>
      <c r="B34" s="5" t="s">
        <v>287</v>
      </c>
      <c r="C34" s="38" t="e">
        <f t="shared" si="2"/>
        <v>#REF!</v>
      </c>
      <c r="D34" s="41">
        <v>9824.4000000000015</v>
      </c>
      <c r="E34" s="7" t="s">
        <v>308</v>
      </c>
      <c r="F34" t="s">
        <v>309</v>
      </c>
      <c r="G34" s="54" t="str">
        <f t="shared" si="3"/>
        <v>katalog</v>
      </c>
      <c r="H34" s="54" t="str">
        <f t="shared" si="4"/>
        <v>manual</v>
      </c>
    </row>
    <row r="35" spans="1:11" x14ac:dyDescent="0.25">
      <c r="D35" s="75"/>
      <c r="E35" s="7"/>
      <c r="G35" s="68"/>
    </row>
    <row r="36" spans="1:11" hidden="1" x14ac:dyDescent="0.25">
      <c r="A36" s="53" t="s">
        <v>282</v>
      </c>
      <c r="D36" s="75"/>
      <c r="E36" s="7"/>
      <c r="G36" s="68"/>
    </row>
    <row r="37" spans="1:11" hidden="1" x14ac:dyDescent="0.25">
      <c r="A37" s="65" t="s">
        <v>158</v>
      </c>
      <c r="B37" s="5" t="s">
        <v>288</v>
      </c>
      <c r="C37" s="38" t="e">
        <f>+D37-D37*C$11</f>
        <v>#REF!</v>
      </c>
      <c r="D37" s="41">
        <v>13650</v>
      </c>
      <c r="E37" s="7" t="s">
        <v>312</v>
      </c>
      <c r="F37" t="s">
        <v>313</v>
      </c>
      <c r="G37" s="54" t="str">
        <f>HYPERLINK(E37,"katalog")</f>
        <v>katalog</v>
      </c>
      <c r="H37" s="54" t="str">
        <f>HYPERLINK(F37,"manual")</f>
        <v>manual</v>
      </c>
    </row>
    <row r="38" spans="1:11" hidden="1" x14ac:dyDescent="0.25">
      <c r="A38" s="64" t="s">
        <v>81</v>
      </c>
      <c r="B38" s="5" t="s">
        <v>150</v>
      </c>
      <c r="C38" s="38" t="e">
        <f>+D38-D38*C$11</f>
        <v>#REF!</v>
      </c>
      <c r="D38" s="41">
        <v>11900</v>
      </c>
      <c r="E38" s="7" t="s">
        <v>314</v>
      </c>
      <c r="F38" t="s">
        <v>315</v>
      </c>
      <c r="G38" s="54" t="str">
        <f>HYPERLINK(E38,"katalog")</f>
        <v>katalog</v>
      </c>
      <c r="H38" s="54" t="str">
        <f>HYPERLINK(F38,"manual")</f>
        <v>manual</v>
      </c>
    </row>
    <row r="39" spans="1:11" x14ac:dyDescent="0.25">
      <c r="D39" s="75"/>
      <c r="E39" s="7"/>
      <c r="G39" s="68"/>
    </row>
    <row r="40" spans="1:11" x14ac:dyDescent="0.25">
      <c r="A40" s="74" t="s">
        <v>34</v>
      </c>
      <c r="D40" s="75"/>
      <c r="E40" s="7"/>
      <c r="G40" s="68"/>
    </row>
    <row r="41" spans="1:11" x14ac:dyDescent="0.25">
      <c r="A41" s="65" t="s">
        <v>82</v>
      </c>
      <c r="B41" s="5" t="s">
        <v>83</v>
      </c>
      <c r="C41" s="38" t="e">
        <f t="shared" ref="C41:C46" si="5">+D41-D41*C$11</f>
        <v>#REF!</v>
      </c>
      <c r="D41" s="41">
        <v>3972.6000000000004</v>
      </c>
      <c r="E41" s="7" t="s">
        <v>348</v>
      </c>
      <c r="F41" t="s">
        <v>349</v>
      </c>
      <c r="G41" s="54" t="str">
        <f t="shared" ref="G41:G46" si="6">HYPERLINK(E41,"katalog")</f>
        <v>katalog</v>
      </c>
      <c r="H41" s="54" t="str">
        <f t="shared" ref="H41:H46" si="7">HYPERLINK(F41,"manual")</f>
        <v>manual</v>
      </c>
      <c r="K41" s="175"/>
    </row>
    <row r="42" spans="1:11" x14ac:dyDescent="0.25">
      <c r="A42" s="65" t="s">
        <v>41</v>
      </c>
      <c r="B42" s="5" t="s">
        <v>42</v>
      </c>
      <c r="C42" s="38" t="e">
        <f t="shared" si="5"/>
        <v>#REF!</v>
      </c>
      <c r="D42" s="41">
        <v>3972.6000000000004</v>
      </c>
      <c r="E42" s="176" t="s">
        <v>350</v>
      </c>
      <c r="F42" s="175" t="s">
        <v>355</v>
      </c>
      <c r="G42" s="54" t="str">
        <f t="shared" si="6"/>
        <v>katalog</v>
      </c>
      <c r="H42" s="54" t="str">
        <f t="shared" si="7"/>
        <v>manual</v>
      </c>
      <c r="K42" s="175"/>
    </row>
    <row r="43" spans="1:11" x14ac:dyDescent="0.25">
      <c r="A43" s="164" t="s">
        <v>128</v>
      </c>
      <c r="B43" s="5" t="s">
        <v>124</v>
      </c>
      <c r="C43" s="38" t="e">
        <f t="shared" si="5"/>
        <v>#REF!</v>
      </c>
      <c r="D43" s="41">
        <v>4369.5</v>
      </c>
      <c r="E43" s="176" t="s">
        <v>351</v>
      </c>
      <c r="F43" s="175" t="s">
        <v>356</v>
      </c>
      <c r="G43" s="54" t="str">
        <f t="shared" si="6"/>
        <v>katalog</v>
      </c>
      <c r="H43" s="54" t="str">
        <f t="shared" si="7"/>
        <v>manual</v>
      </c>
      <c r="K43" s="175"/>
    </row>
    <row r="44" spans="1:11" x14ac:dyDescent="0.25">
      <c r="A44" s="165" t="s">
        <v>129</v>
      </c>
      <c r="B44" s="5" t="s">
        <v>69</v>
      </c>
      <c r="C44" s="38" t="e">
        <f t="shared" si="5"/>
        <v>#REF!</v>
      </c>
      <c r="D44" s="41">
        <v>4369.5</v>
      </c>
      <c r="E44" s="176" t="s">
        <v>352</v>
      </c>
      <c r="F44" s="175" t="s">
        <v>357</v>
      </c>
      <c r="G44" s="54" t="str">
        <f t="shared" si="6"/>
        <v>katalog</v>
      </c>
      <c r="H44" s="54" t="str">
        <f t="shared" si="7"/>
        <v>manual</v>
      </c>
      <c r="K44" s="175"/>
    </row>
    <row r="45" spans="1:11" x14ac:dyDescent="0.25">
      <c r="A45" s="180" t="s">
        <v>293</v>
      </c>
      <c r="B45" s="3" t="s">
        <v>316</v>
      </c>
      <c r="C45" s="37" t="e">
        <f t="shared" si="5"/>
        <v>#REF!</v>
      </c>
      <c r="D45" s="178">
        <v>5543.2000000000007</v>
      </c>
      <c r="E45" s="176" t="s">
        <v>353</v>
      </c>
      <c r="F45" s="175" t="s">
        <v>358</v>
      </c>
      <c r="G45" s="55" t="str">
        <f t="shared" si="6"/>
        <v>katalog</v>
      </c>
      <c r="H45" s="55" t="str">
        <f t="shared" si="7"/>
        <v>manual</v>
      </c>
      <c r="K45" s="175"/>
    </row>
    <row r="46" spans="1:11" x14ac:dyDescent="0.25">
      <c r="A46" s="180" t="s">
        <v>294</v>
      </c>
      <c r="B46" s="3" t="s">
        <v>321</v>
      </c>
      <c r="C46" s="37" t="e">
        <f t="shared" si="5"/>
        <v>#REF!</v>
      </c>
      <c r="D46" s="178">
        <v>4763</v>
      </c>
      <c r="E46" s="176" t="s">
        <v>354</v>
      </c>
      <c r="F46" s="175" t="s">
        <v>359</v>
      </c>
      <c r="G46" s="55" t="str">
        <f t="shared" si="6"/>
        <v>katalog</v>
      </c>
      <c r="H46" s="55" t="str">
        <f t="shared" si="7"/>
        <v>manual</v>
      </c>
      <c r="K46" s="175"/>
    </row>
    <row r="47" spans="1:11" x14ac:dyDescent="0.25">
      <c r="A47" s="67"/>
      <c r="B47" s="7"/>
      <c r="C47" s="7"/>
      <c r="D47" s="68"/>
      <c r="E47" s="176"/>
      <c r="F47" s="175"/>
      <c r="G47" s="68"/>
      <c r="K47" s="175"/>
    </row>
    <row r="48" spans="1:11" x14ac:dyDescent="0.25">
      <c r="A48" s="73" t="s">
        <v>239</v>
      </c>
      <c r="D48" s="75"/>
      <c r="E48" s="176"/>
      <c r="F48" s="175"/>
      <c r="G48" s="68"/>
      <c r="K48" s="175"/>
    </row>
    <row r="49" spans="1:11" x14ac:dyDescent="0.25">
      <c r="A49" s="65" t="s">
        <v>43</v>
      </c>
      <c r="B49" s="5" t="s">
        <v>44</v>
      </c>
      <c r="C49" s="38" t="e">
        <f t="shared" ref="C49:C58" si="8">+D49-D49*C$11</f>
        <v>#REF!</v>
      </c>
      <c r="D49" s="41">
        <v>4372.9000000000005</v>
      </c>
      <c r="E49" s="176" t="s">
        <v>360</v>
      </c>
      <c r="F49" s="175" t="s">
        <v>361</v>
      </c>
      <c r="G49" s="54" t="str">
        <f t="shared" ref="G49:G61" si="9">HYPERLINK(E49,"katalog")</f>
        <v>katalog</v>
      </c>
      <c r="H49" s="54" t="str">
        <f t="shared" ref="H49:H61" si="10">HYPERLINK(F49,"manual")</f>
        <v>manual</v>
      </c>
      <c r="K49" s="175"/>
    </row>
    <row r="50" spans="1:11" x14ac:dyDescent="0.25">
      <c r="A50" s="65" t="s">
        <v>399</v>
      </c>
      <c r="B50" s="5" t="s">
        <v>409</v>
      </c>
      <c r="C50" s="38" t="e">
        <f>+D50-D50*C$11</f>
        <v>#REF!</v>
      </c>
      <c r="D50" s="41">
        <v>4583.2</v>
      </c>
      <c r="E50" s="176" t="s">
        <v>360</v>
      </c>
      <c r="F50" s="175" t="s">
        <v>361</v>
      </c>
      <c r="G50" s="54" t="str">
        <f t="shared" si="9"/>
        <v>katalog</v>
      </c>
      <c r="H50" s="54" t="str">
        <f t="shared" si="10"/>
        <v>manual</v>
      </c>
      <c r="K50" s="175"/>
    </row>
    <row r="51" spans="1:11" x14ac:dyDescent="0.25">
      <c r="A51" s="65" t="s">
        <v>45</v>
      </c>
      <c r="B51" s="5" t="s">
        <v>46</v>
      </c>
      <c r="C51" s="38" t="e">
        <f>+D51-D51*C$11</f>
        <v>#REF!</v>
      </c>
      <c r="D51" s="41">
        <v>4372.9000000000005</v>
      </c>
      <c r="E51" s="176" t="s">
        <v>362</v>
      </c>
      <c r="F51" s="175" t="s">
        <v>369</v>
      </c>
      <c r="G51" s="54" t="str">
        <f t="shared" si="9"/>
        <v>katalog</v>
      </c>
      <c r="H51" s="54" t="str">
        <f t="shared" si="10"/>
        <v>manual</v>
      </c>
      <c r="K51" s="175"/>
    </row>
    <row r="52" spans="1:11" x14ac:dyDescent="0.25">
      <c r="A52" s="65" t="s">
        <v>400</v>
      </c>
      <c r="B52" s="5" t="s">
        <v>410</v>
      </c>
      <c r="C52" s="38" t="e">
        <f t="shared" si="8"/>
        <v>#REF!</v>
      </c>
      <c r="D52" s="41">
        <v>4583.2</v>
      </c>
      <c r="E52" s="176" t="s">
        <v>362</v>
      </c>
      <c r="F52" s="175" t="s">
        <v>369</v>
      </c>
      <c r="G52" s="54" t="str">
        <f t="shared" si="9"/>
        <v>katalog</v>
      </c>
      <c r="H52" s="54" t="str">
        <f t="shared" si="10"/>
        <v>manual</v>
      </c>
      <c r="K52" s="175"/>
    </row>
    <row r="53" spans="1:11" x14ac:dyDescent="0.25">
      <c r="A53" s="65" t="s">
        <v>47</v>
      </c>
      <c r="B53" s="5" t="s">
        <v>48</v>
      </c>
      <c r="C53" s="38" t="e">
        <f t="shared" si="8"/>
        <v>#REF!</v>
      </c>
      <c r="D53" s="41">
        <v>5356.6</v>
      </c>
      <c r="E53" s="176" t="s">
        <v>363</v>
      </c>
      <c r="F53" s="175" t="s">
        <v>370</v>
      </c>
      <c r="G53" s="54" t="str">
        <f t="shared" si="9"/>
        <v>katalog</v>
      </c>
      <c r="H53" s="54" t="str">
        <f t="shared" si="10"/>
        <v>manual</v>
      </c>
      <c r="K53" s="175"/>
    </row>
    <row r="54" spans="1:11" x14ac:dyDescent="0.25">
      <c r="A54" s="65" t="s">
        <v>401</v>
      </c>
      <c r="B54" s="5" t="s">
        <v>411</v>
      </c>
      <c r="C54" s="38" t="e">
        <f>+D54-D54*C$11</f>
        <v>#REF!</v>
      </c>
      <c r="D54" s="41">
        <v>5560.2000000000007</v>
      </c>
      <c r="E54" s="176" t="s">
        <v>363</v>
      </c>
      <c r="F54" s="175" t="s">
        <v>370</v>
      </c>
      <c r="G54" s="54" t="str">
        <f t="shared" si="9"/>
        <v>katalog</v>
      </c>
      <c r="H54" s="54" t="str">
        <f t="shared" si="10"/>
        <v>manual</v>
      </c>
      <c r="K54" s="175"/>
    </row>
    <row r="55" spans="1:11" x14ac:dyDescent="0.25">
      <c r="A55" s="65" t="s">
        <v>49</v>
      </c>
      <c r="B55" s="5" t="s">
        <v>50</v>
      </c>
      <c r="C55" s="38" t="e">
        <f t="shared" si="8"/>
        <v>#REF!</v>
      </c>
      <c r="D55" s="41">
        <v>5356.6</v>
      </c>
      <c r="E55" s="176" t="s">
        <v>364</v>
      </c>
      <c r="F55" s="175" t="s">
        <v>371</v>
      </c>
      <c r="G55" s="54" t="str">
        <f t="shared" si="9"/>
        <v>katalog</v>
      </c>
      <c r="H55" s="54" t="str">
        <f t="shared" si="10"/>
        <v>manual</v>
      </c>
      <c r="K55" s="175"/>
    </row>
    <row r="56" spans="1:11" x14ac:dyDescent="0.25">
      <c r="A56" s="65" t="s">
        <v>402</v>
      </c>
      <c r="B56" s="5" t="s">
        <v>50</v>
      </c>
      <c r="C56" s="38" t="e">
        <f>+D56-D56*C$11</f>
        <v>#REF!</v>
      </c>
      <c r="D56" s="41">
        <v>5560.2000000000007</v>
      </c>
      <c r="E56" s="176" t="s">
        <v>364</v>
      </c>
      <c r="F56" s="175" t="s">
        <v>371</v>
      </c>
      <c r="G56" s="54" t="str">
        <f t="shared" si="9"/>
        <v>katalog</v>
      </c>
      <c r="H56" s="54" t="str">
        <f t="shared" si="10"/>
        <v>manual</v>
      </c>
      <c r="K56" s="175"/>
    </row>
    <row r="57" spans="1:11" x14ac:dyDescent="0.25">
      <c r="A57" s="65" t="s">
        <v>130</v>
      </c>
      <c r="B57" s="5" t="s">
        <v>70</v>
      </c>
      <c r="C57" s="38" t="e">
        <f t="shared" si="8"/>
        <v>#REF!</v>
      </c>
      <c r="D57" s="41">
        <v>4813.9000000000005</v>
      </c>
      <c r="E57" s="176" t="s">
        <v>365</v>
      </c>
      <c r="F57" s="175" t="s">
        <v>372</v>
      </c>
      <c r="G57" s="54" t="str">
        <f t="shared" si="9"/>
        <v>katalog</v>
      </c>
      <c r="H57" s="54" t="str">
        <f t="shared" si="10"/>
        <v>manual</v>
      </c>
      <c r="K57" s="175"/>
    </row>
    <row r="58" spans="1:11" x14ac:dyDescent="0.25">
      <c r="A58" s="65" t="s">
        <v>131</v>
      </c>
      <c r="B58" s="5" t="s">
        <v>71</v>
      </c>
      <c r="C58" s="38" t="e">
        <f t="shared" si="8"/>
        <v>#REF!</v>
      </c>
      <c r="D58" s="41">
        <v>4813.9000000000005</v>
      </c>
      <c r="E58" s="176" t="s">
        <v>366</v>
      </c>
      <c r="F58" s="175" t="s">
        <v>373</v>
      </c>
      <c r="G58" s="54" t="str">
        <f t="shared" si="9"/>
        <v>katalog</v>
      </c>
      <c r="H58" s="54" t="str">
        <f t="shared" si="10"/>
        <v>manual</v>
      </c>
      <c r="K58" s="175"/>
    </row>
    <row r="59" spans="1:11" x14ac:dyDescent="0.25">
      <c r="A59" s="181" t="s">
        <v>295</v>
      </c>
      <c r="B59" s="3" t="s">
        <v>322</v>
      </c>
      <c r="C59" s="37" t="e">
        <f>+D59-D59*C$11</f>
        <v>#REF!</v>
      </c>
      <c r="D59" s="178">
        <v>6160.6</v>
      </c>
      <c r="E59" s="176" t="s">
        <v>367</v>
      </c>
      <c r="F59" s="175" t="s">
        <v>374</v>
      </c>
      <c r="G59" s="54" t="str">
        <f t="shared" si="9"/>
        <v>katalog</v>
      </c>
      <c r="H59" s="54" t="str">
        <f t="shared" si="10"/>
        <v>manual</v>
      </c>
      <c r="K59" s="175"/>
    </row>
    <row r="60" spans="1:11" x14ac:dyDescent="0.25">
      <c r="A60" s="181" t="s">
        <v>403</v>
      </c>
      <c r="B60" s="3" t="s">
        <v>412</v>
      </c>
      <c r="C60" s="37" t="e">
        <f>+D60-D60*C$11</f>
        <v>#REF!</v>
      </c>
      <c r="D60" s="178">
        <v>6364.2000000000007</v>
      </c>
      <c r="E60" s="176" t="s">
        <v>367</v>
      </c>
      <c r="F60" s="175" t="s">
        <v>374</v>
      </c>
      <c r="G60" s="54" t="str">
        <f t="shared" si="9"/>
        <v>katalog</v>
      </c>
      <c r="H60" s="54" t="str">
        <f t="shared" si="10"/>
        <v>manual</v>
      </c>
      <c r="K60" s="175"/>
    </row>
    <row r="61" spans="1:11" x14ac:dyDescent="0.25">
      <c r="A61" s="181" t="s">
        <v>296</v>
      </c>
      <c r="B61" s="3" t="s">
        <v>323</v>
      </c>
      <c r="C61" s="38" t="e">
        <f>+D61-D61*C$11</f>
        <v>#REF!</v>
      </c>
      <c r="D61" s="178">
        <v>5170.1000000000004</v>
      </c>
      <c r="E61" s="176" t="s">
        <v>368</v>
      </c>
      <c r="F61" s="175" t="s">
        <v>375</v>
      </c>
      <c r="G61" s="54" t="str">
        <f t="shared" si="9"/>
        <v>katalog</v>
      </c>
      <c r="H61" s="54" t="str">
        <f t="shared" si="10"/>
        <v>manual</v>
      </c>
      <c r="K61" s="175"/>
    </row>
    <row r="62" spans="1:11" x14ac:dyDescent="0.25">
      <c r="D62" s="75"/>
      <c r="E62" s="176"/>
      <c r="F62" s="175"/>
      <c r="G62" s="68"/>
      <c r="K62" s="175"/>
    </row>
    <row r="63" spans="1:11" x14ac:dyDescent="0.25">
      <c r="A63" s="173" t="s">
        <v>297</v>
      </c>
      <c r="D63" s="75"/>
      <c r="E63" s="176"/>
      <c r="F63" s="175"/>
      <c r="G63" s="68"/>
      <c r="K63" s="175"/>
    </row>
    <row r="64" spans="1:11" x14ac:dyDescent="0.25">
      <c r="A64" s="181" t="s">
        <v>329</v>
      </c>
      <c r="B64" s="179" t="s">
        <v>332</v>
      </c>
      <c r="C64" s="178" t="e">
        <f>+D64-D64*C$11</f>
        <v>#REF!</v>
      </c>
      <c r="D64" s="178">
        <v>13213.400000000001</v>
      </c>
      <c r="E64" s="176" t="s">
        <v>376</v>
      </c>
      <c r="F64" s="175" t="s">
        <v>377</v>
      </c>
      <c r="G64" s="54" t="str">
        <f>HYPERLINK(E64,"katalog")</f>
        <v>katalog</v>
      </c>
      <c r="H64" s="54" t="str">
        <f>HYPERLINK(F64,"manual")</f>
        <v>manual</v>
      </c>
      <c r="K64" s="175"/>
    </row>
    <row r="65" spans="1:11" x14ac:dyDescent="0.25">
      <c r="A65" s="181" t="s">
        <v>330</v>
      </c>
      <c r="B65" s="179" t="s">
        <v>331</v>
      </c>
      <c r="C65" s="178" t="e">
        <f>+D65-D65*C$11</f>
        <v>#REF!</v>
      </c>
      <c r="D65" s="178">
        <v>13213.400000000001</v>
      </c>
      <c r="E65" s="176" t="s">
        <v>378</v>
      </c>
      <c r="F65" s="175" t="s">
        <v>379</v>
      </c>
      <c r="G65" s="54" t="str">
        <f>HYPERLINK(E65,"katalog")</f>
        <v>katalog</v>
      </c>
      <c r="H65" s="54" t="str">
        <f>HYPERLINK(F65,"manual")</f>
        <v>manual</v>
      </c>
      <c r="K65" s="175"/>
    </row>
    <row r="66" spans="1:11" x14ac:dyDescent="0.25">
      <c r="A66" s="181" t="s">
        <v>298</v>
      </c>
      <c r="B66" s="179" t="s">
        <v>324</v>
      </c>
      <c r="C66" s="178" t="e">
        <f>+D66-D66*C$11</f>
        <v>#REF!</v>
      </c>
      <c r="D66" s="178">
        <v>9549.7000000000007</v>
      </c>
      <c r="E66" s="176" t="s">
        <v>380</v>
      </c>
      <c r="F66" s="175" t="s">
        <v>382</v>
      </c>
      <c r="G66" s="54" t="str">
        <f>HYPERLINK(E66,"katalog")</f>
        <v>katalog</v>
      </c>
      <c r="H66" s="54" t="str">
        <f>HYPERLINK(F66,"manual")</f>
        <v>manual</v>
      </c>
      <c r="K66" s="175"/>
    </row>
    <row r="67" spans="1:11" x14ac:dyDescent="0.25">
      <c r="A67" s="42" t="s">
        <v>299</v>
      </c>
      <c r="B67" s="42" t="s">
        <v>325</v>
      </c>
      <c r="C67" s="38" t="e">
        <f>+D67-D67*C$11</f>
        <v>#REF!</v>
      </c>
      <c r="D67" s="178">
        <v>9549.7000000000007</v>
      </c>
      <c r="E67" s="176" t="s">
        <v>381</v>
      </c>
      <c r="F67" s="175" t="s">
        <v>383</v>
      </c>
      <c r="G67" s="54" t="str">
        <f>HYPERLINK(E67,"katalog")</f>
        <v>katalog</v>
      </c>
      <c r="H67" s="54" t="str">
        <f>HYPERLINK(F67,"manual")</f>
        <v>manual</v>
      </c>
      <c r="K67" s="175"/>
    </row>
    <row r="68" spans="1:11" x14ac:dyDescent="0.25">
      <c r="E68" s="176"/>
      <c r="F68" s="175"/>
      <c r="G68" s="7"/>
      <c r="H68" s="7"/>
      <c r="K68" s="175"/>
    </row>
    <row r="69" spans="1:11" x14ac:dyDescent="0.25">
      <c r="A69" s="166" t="s">
        <v>72</v>
      </c>
      <c r="D69" s="75"/>
      <c r="E69" s="176"/>
      <c r="F69" s="175"/>
      <c r="G69" s="68"/>
      <c r="K69" s="175"/>
    </row>
    <row r="70" spans="1:11" x14ac:dyDescent="0.25">
      <c r="A70" s="167" t="s">
        <v>327</v>
      </c>
      <c r="B70" s="5" t="s">
        <v>328</v>
      </c>
      <c r="C70" s="38" t="e">
        <f t="shared" ref="C70:C76" si="11">+D70-D70*C$11</f>
        <v>#REF!</v>
      </c>
      <c r="D70" s="41">
        <v>5017.4000000000005</v>
      </c>
      <c r="E70" s="176" t="s">
        <v>384</v>
      </c>
      <c r="F70" s="175" t="s">
        <v>385</v>
      </c>
      <c r="G70" s="54" t="str">
        <f>HYPERLINK(E70,"katalog")</f>
        <v>katalog</v>
      </c>
      <c r="H70" s="54" t="str">
        <f t="shared" ref="H70:H76" si="12">HYPERLINK(F70,"manual")</f>
        <v>manual</v>
      </c>
      <c r="K70" s="175"/>
    </row>
    <row r="71" spans="1:11" x14ac:dyDescent="0.25">
      <c r="A71" s="167" t="s">
        <v>73</v>
      </c>
      <c r="B71" s="5" t="s">
        <v>75</v>
      </c>
      <c r="C71" s="38" t="e">
        <f t="shared" si="11"/>
        <v>#REF!</v>
      </c>
      <c r="D71" s="41">
        <v>5098.8</v>
      </c>
      <c r="E71" s="176" t="s">
        <v>386</v>
      </c>
      <c r="F71" s="175" t="s">
        <v>387</v>
      </c>
      <c r="G71" s="54" t="str">
        <f>HYPERLINK(E71,"katalog")</f>
        <v>katalog</v>
      </c>
      <c r="H71" s="54" t="str">
        <f t="shared" si="12"/>
        <v>manual</v>
      </c>
      <c r="K71" s="175"/>
    </row>
    <row r="72" spans="1:11" x14ac:dyDescent="0.25">
      <c r="A72" s="167" t="s">
        <v>404</v>
      </c>
      <c r="B72" s="5" t="s">
        <v>413</v>
      </c>
      <c r="C72" s="38" t="e">
        <f t="shared" si="11"/>
        <v>#REF!</v>
      </c>
      <c r="D72" s="41">
        <v>5305.8</v>
      </c>
      <c r="E72" s="176" t="s">
        <v>386</v>
      </c>
      <c r="F72" s="175" t="s">
        <v>387</v>
      </c>
      <c r="G72" s="54" t="str">
        <f>HYPERLINK(E72,"katalog")</f>
        <v>katalog</v>
      </c>
      <c r="H72" s="54" t="str">
        <f t="shared" si="12"/>
        <v>manual</v>
      </c>
      <c r="K72" s="175"/>
    </row>
    <row r="73" spans="1:11" x14ac:dyDescent="0.25">
      <c r="A73" s="167" t="s">
        <v>74</v>
      </c>
      <c r="B73" s="5" t="s">
        <v>76</v>
      </c>
      <c r="C73" s="38" t="e">
        <f t="shared" si="11"/>
        <v>#REF!</v>
      </c>
      <c r="D73" s="41">
        <v>5098.8</v>
      </c>
      <c r="E73" s="176" t="s">
        <v>344</v>
      </c>
      <c r="F73" s="175" t="s">
        <v>347</v>
      </c>
      <c r="G73" s="54" t="str">
        <f>HYPERLINK(E73,"katalog")</f>
        <v>katalog</v>
      </c>
      <c r="H73" s="54" t="str">
        <f t="shared" si="12"/>
        <v>manual</v>
      </c>
      <c r="K73" s="175"/>
    </row>
    <row r="74" spans="1:11" x14ac:dyDescent="0.25">
      <c r="A74" s="167" t="s">
        <v>405</v>
      </c>
      <c r="B74" s="5" t="s">
        <v>76</v>
      </c>
      <c r="C74" s="38" t="e">
        <f t="shared" si="11"/>
        <v>#REF!</v>
      </c>
      <c r="D74" s="41">
        <v>5305.8</v>
      </c>
      <c r="E74" s="176" t="s">
        <v>344</v>
      </c>
      <c r="F74" s="175" t="s">
        <v>347</v>
      </c>
      <c r="G74" s="54" t="str">
        <f>HYPERLINK(E74,"katalog")</f>
        <v>katalog</v>
      </c>
      <c r="H74" s="54" t="str">
        <f t="shared" si="12"/>
        <v>manual</v>
      </c>
      <c r="K74" s="175"/>
    </row>
    <row r="75" spans="1:11" x14ac:dyDescent="0.25">
      <c r="A75" s="167" t="s">
        <v>300</v>
      </c>
      <c r="B75" s="3" t="s">
        <v>326</v>
      </c>
      <c r="C75" s="37" t="e">
        <f t="shared" si="11"/>
        <v>#REF!</v>
      </c>
      <c r="D75" s="178">
        <v>6571.1</v>
      </c>
      <c r="E75" t="s">
        <v>345</v>
      </c>
      <c r="F75" s="169" t="s">
        <v>346</v>
      </c>
      <c r="G75" s="54" t="str">
        <f>HYPERLINK(E73,"katalog")</f>
        <v>katalog</v>
      </c>
      <c r="H75" s="54" t="str">
        <f t="shared" si="12"/>
        <v>manual</v>
      </c>
      <c r="K75" s="175"/>
    </row>
    <row r="76" spans="1:11" x14ac:dyDescent="0.25">
      <c r="A76" s="167" t="s">
        <v>406</v>
      </c>
      <c r="B76" s="3" t="s">
        <v>326</v>
      </c>
      <c r="C76" s="37" t="e">
        <f t="shared" si="11"/>
        <v>#REF!</v>
      </c>
      <c r="D76" s="178">
        <v>6778.1</v>
      </c>
      <c r="E76" t="s">
        <v>345</v>
      </c>
      <c r="F76" s="169" t="s">
        <v>346</v>
      </c>
      <c r="G76" s="54" t="str">
        <f>HYPERLINK(E74,"katalog")</f>
        <v>katalog</v>
      </c>
      <c r="H76" s="54" t="str">
        <f t="shared" si="12"/>
        <v>manual</v>
      </c>
      <c r="K76" s="175"/>
    </row>
    <row r="77" spans="1:11" x14ac:dyDescent="0.25">
      <c r="A77" s="67"/>
      <c r="B77" s="7"/>
      <c r="C77" s="7"/>
      <c r="D77" s="68"/>
      <c r="E77" s="176"/>
      <c r="F77" s="175"/>
      <c r="G77" s="68"/>
      <c r="K77" s="175"/>
    </row>
    <row r="78" spans="1:11" x14ac:dyDescent="0.25">
      <c r="A78" s="72" t="s">
        <v>35</v>
      </c>
      <c r="D78" s="75"/>
      <c r="E78" s="176"/>
      <c r="F78" s="175"/>
      <c r="G78" s="68"/>
      <c r="K78" s="175"/>
    </row>
    <row r="79" spans="1:11" x14ac:dyDescent="0.25">
      <c r="A79" s="65" t="s">
        <v>51</v>
      </c>
      <c r="B79" s="5" t="s">
        <v>160</v>
      </c>
      <c r="C79" s="38" t="e">
        <f>+D79-D79*C$11</f>
        <v>#REF!</v>
      </c>
      <c r="D79" s="41">
        <v>10044.900000000001</v>
      </c>
      <c r="E79" s="176" t="s">
        <v>388</v>
      </c>
      <c r="F79" s="175" t="s">
        <v>389</v>
      </c>
      <c r="G79" s="54" t="str">
        <f>HYPERLINK(E79,"katalog")</f>
        <v>katalog</v>
      </c>
      <c r="H79" s="54" t="str">
        <f>HYPERLINK(F79,"manual")</f>
        <v>manual</v>
      </c>
      <c r="K79" s="175"/>
    </row>
    <row r="80" spans="1:11" x14ac:dyDescent="0.25">
      <c r="A80" s="65" t="s">
        <v>52</v>
      </c>
      <c r="B80" s="5" t="s">
        <v>161</v>
      </c>
      <c r="C80" s="38" t="e">
        <f>+D80-D80*C$11</f>
        <v>#REF!</v>
      </c>
      <c r="D80" s="41">
        <v>10044.900000000001</v>
      </c>
      <c r="E80" s="176" t="s">
        <v>390</v>
      </c>
      <c r="F80" s="175" t="s">
        <v>391</v>
      </c>
      <c r="G80" s="54" t="str">
        <f>HYPERLINK(E80,"katalog")</f>
        <v>katalog</v>
      </c>
      <c r="H80" s="54" t="str">
        <f>HYPERLINK(F80,"manual")</f>
        <v>manual</v>
      </c>
      <c r="K80" s="175"/>
    </row>
    <row r="81" spans="1:11" x14ac:dyDescent="0.25">
      <c r="A81" s="64" t="s">
        <v>77</v>
      </c>
      <c r="B81" s="62" t="s">
        <v>78</v>
      </c>
      <c r="C81" s="38" t="e">
        <f>+D81-D81*C$11</f>
        <v>#REF!</v>
      </c>
      <c r="D81" s="41">
        <v>10044.900000000001</v>
      </c>
      <c r="E81" s="176" t="s">
        <v>392</v>
      </c>
      <c r="F81" s="175" t="s">
        <v>393</v>
      </c>
      <c r="G81" s="54" t="str">
        <f>HYPERLINK(E81,"katalog")</f>
        <v>katalog</v>
      </c>
      <c r="H81" s="54" t="str">
        <f>HYPERLINK(F81,"manual")</f>
        <v>manual</v>
      </c>
      <c r="K81" s="175"/>
    </row>
    <row r="82" spans="1:11" x14ac:dyDescent="0.25">
      <c r="A82" s="67"/>
      <c r="B82" s="7"/>
      <c r="C82" s="7"/>
      <c r="D82" s="68"/>
      <c r="E82" s="176"/>
      <c r="F82" s="175"/>
      <c r="G82" s="68"/>
      <c r="K82" s="175"/>
    </row>
    <row r="83" spans="1:11" x14ac:dyDescent="0.25">
      <c r="A83" s="71" t="s">
        <v>240</v>
      </c>
      <c r="D83" s="75"/>
      <c r="E83" s="176"/>
      <c r="F83" s="175"/>
      <c r="G83" s="7"/>
      <c r="K83" s="175"/>
    </row>
    <row r="84" spans="1:11" x14ac:dyDescent="0.25">
      <c r="A84" s="65" t="s">
        <v>53</v>
      </c>
      <c r="B84" s="5" t="s">
        <v>162</v>
      </c>
      <c r="C84" s="38" t="e">
        <f>+D84-D84*C$11</f>
        <v>#REF!</v>
      </c>
      <c r="D84" s="41">
        <v>11161</v>
      </c>
      <c r="E84" s="176" t="s">
        <v>394</v>
      </c>
      <c r="F84" s="175" t="s">
        <v>395</v>
      </c>
      <c r="G84" s="54" t="str">
        <f>HYPERLINK(E84,"katalog")</f>
        <v>katalog</v>
      </c>
      <c r="H84" s="54" t="str">
        <f>HYPERLINK(F84,"manual")</f>
        <v>manual</v>
      </c>
      <c r="K84" s="175"/>
    </row>
    <row r="85" spans="1:11" x14ac:dyDescent="0.25">
      <c r="D85" s="75"/>
      <c r="E85" s="176"/>
      <c r="F85" s="175"/>
      <c r="G85" s="69"/>
      <c r="K85" s="175"/>
    </row>
    <row r="86" spans="1:11" x14ac:dyDescent="0.25">
      <c r="D86" s="75"/>
      <c r="E86" s="176"/>
      <c r="F86" s="175"/>
      <c r="G86" s="68"/>
      <c r="K86" s="175"/>
    </row>
    <row r="87" spans="1:11" x14ac:dyDescent="0.25">
      <c r="A87" s="70" t="s">
        <v>151</v>
      </c>
      <c r="B87" s="23"/>
      <c r="C87" s="23"/>
      <c r="D87" s="69"/>
      <c r="E87" s="176"/>
      <c r="F87" s="175"/>
      <c r="G87" s="7"/>
      <c r="H87" s="7"/>
      <c r="K87" s="175"/>
    </row>
    <row r="88" spans="1:11" x14ac:dyDescent="0.25">
      <c r="A88" s="65" t="s">
        <v>54</v>
      </c>
      <c r="B88" s="66" t="s">
        <v>152</v>
      </c>
      <c r="C88" s="38" t="e">
        <f>+D88-D88*C$11</f>
        <v>#REF!</v>
      </c>
      <c r="D88" s="41">
        <v>2231.9</v>
      </c>
      <c r="E88" s="176" t="s">
        <v>396</v>
      </c>
      <c r="F88" s="175" t="s">
        <v>397</v>
      </c>
      <c r="G88" s="54" t="str">
        <f>HYPERLINK(E88,"katalog")</f>
        <v>katalog</v>
      </c>
      <c r="H88" s="54" t="str">
        <f>HYPERLINK(F88,"manual")</f>
        <v>manual</v>
      </c>
      <c r="K88" s="175"/>
    </row>
    <row r="89" spans="1:11" hidden="1" x14ac:dyDescent="0.25">
      <c r="A89" s="65" t="s">
        <v>301</v>
      </c>
      <c r="B89" s="174" t="s">
        <v>152</v>
      </c>
      <c r="C89" s="171" t="e">
        <f>+D89-D89*C$11</f>
        <v>#REF!</v>
      </c>
      <c r="D89" s="172">
        <v>1750</v>
      </c>
      <c r="E89" s="176"/>
      <c r="F89" s="175"/>
      <c r="G89" s="54" t="str">
        <f>HYPERLINK(E89,"katalog")</f>
        <v>katalog</v>
      </c>
      <c r="H89" s="54" t="str">
        <f>HYPERLINK(F89,"manual")</f>
        <v>manual</v>
      </c>
      <c r="I89" s="175"/>
      <c r="J89" s="175"/>
      <c r="K89" s="175"/>
    </row>
    <row r="90" spans="1:11" x14ac:dyDescent="0.25">
      <c r="E90" s="176"/>
      <c r="F90" s="175"/>
      <c r="G90" s="7"/>
      <c r="H90" s="7"/>
      <c r="I90" s="175"/>
      <c r="J90" s="175"/>
      <c r="K90" s="175"/>
    </row>
    <row r="91" spans="1:11" x14ac:dyDescent="0.25">
      <c r="A91" s="182" t="s">
        <v>408</v>
      </c>
      <c r="E91" s="7"/>
      <c r="G91" s="7"/>
      <c r="H91" s="7"/>
    </row>
    <row r="92" spans="1:11" x14ac:dyDescent="0.25">
      <c r="E92" s="7"/>
      <c r="G92" s="7"/>
      <c r="H92" s="7"/>
    </row>
    <row r="93" spans="1:11" x14ac:dyDescent="0.25">
      <c r="E93" s="7"/>
      <c r="G93" s="7"/>
      <c r="H93" s="7"/>
    </row>
    <row r="94" spans="1:11" x14ac:dyDescent="0.25">
      <c r="E94" s="7"/>
      <c r="G94" s="7"/>
      <c r="H94" s="7"/>
    </row>
    <row r="95" spans="1:11" x14ac:dyDescent="0.25">
      <c r="E95" s="7"/>
      <c r="G95" s="7"/>
      <c r="H95" s="7"/>
    </row>
    <row r="96" spans="1:11" x14ac:dyDescent="0.25">
      <c r="E96" s="7"/>
      <c r="G96" s="7"/>
      <c r="H96" s="7"/>
    </row>
    <row r="97" spans="5:8" x14ac:dyDescent="0.25">
      <c r="E97" s="7"/>
      <c r="G97" s="7"/>
      <c r="H97" s="7"/>
    </row>
    <row r="98" spans="5:8" x14ac:dyDescent="0.25">
      <c r="E98" s="7"/>
      <c r="G98" s="7"/>
      <c r="H98" s="7"/>
    </row>
    <row r="99" spans="5:8" x14ac:dyDescent="0.25">
      <c r="E99" s="7"/>
      <c r="G99" s="7"/>
      <c r="H99" s="7"/>
    </row>
  </sheetData>
  <phoneticPr fontId="0" type="noConversion"/>
  <pageMargins left="0.78740157499999996" right="0.78740157499999996" top="0.984251969" bottom="0.984251969" header="0.4921259845" footer="0.4921259845"/>
  <pageSetup paperSize="9" scale="4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A7666BD6FCF49BE4108D05E05088C" ma:contentTypeVersion="12" ma:contentTypeDescription="Vytvoří nový dokument" ma:contentTypeScope="" ma:versionID="3c747826b91b7ac91ea15554d54a83b8">
  <xsd:schema xmlns:xsd="http://www.w3.org/2001/XMLSchema" xmlns:xs="http://www.w3.org/2001/XMLSchema" xmlns:p="http://schemas.microsoft.com/office/2006/metadata/properties" xmlns:ns2="71411aa5-535b-487b-9a1b-8978099c885a" xmlns:ns3="6927cbd9-d6da-47b7-b7f7-2cb7ca037971" targetNamespace="http://schemas.microsoft.com/office/2006/metadata/properties" ma:root="true" ma:fieldsID="2cba881b60891a4f8603ede903e88222" ns2:_="" ns3:_="">
    <xsd:import namespace="71411aa5-535b-487b-9a1b-8978099c885a"/>
    <xsd:import namespace="6927cbd9-d6da-47b7-b7f7-2cb7ca0379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11aa5-535b-487b-9a1b-8978099c88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7cbd9-d6da-47b7-b7f7-2cb7ca0379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99EA5F-0221-45D2-BBE5-8B13557C9A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FFE3FD-9073-4323-B594-160C95A9C3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8709E1-DE7E-4288-8424-93EF2B4B6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411aa5-535b-487b-9a1b-8978099c885a"/>
    <ds:schemaRef ds:uri="6927cbd9-d6da-47b7-b7f7-2cb7ca037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Kalkulátor spotřeby 750</vt:lpstr>
      <vt:lpstr>750-753 CZ</vt:lpstr>
      <vt:lpstr>Consumption calculator 750</vt:lpstr>
      <vt:lpstr>750-753 EN</vt:lpstr>
      <vt:lpstr>755</vt:lpstr>
      <vt:lpstr>767</vt:lpstr>
      <vt:lpstr>'755'!Oblast_tisku</vt:lpstr>
    </vt:vector>
  </TitlesOfParts>
  <Company>WAGO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Petr Vaníček</cp:lastModifiedBy>
  <cp:lastPrinted>2016-01-06T10:13:38Z</cp:lastPrinted>
  <dcterms:created xsi:type="dcterms:W3CDTF">2001-04-18T09:38:01Z</dcterms:created>
  <dcterms:modified xsi:type="dcterms:W3CDTF">2021-09-02T08:23:38Z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0x010100026A7666BD6FCF49BE4108D05E05088C</vt:lpwstr>
  </property>
</Properties>
</file>